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21" yWindow="105" windowWidth="14955" windowHeight="8550" tabRatio="888" activeTab="0"/>
  </bookViews>
  <sheets>
    <sheet name="Ⅴ-４　公営企業（定員管理）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<sst xmlns="http://schemas.openxmlformats.org/spreadsheetml/2006/main" count="37" uniqueCount="37">
  <si>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Ｈ１２</t>
  </si>
  <si>
    <t>Ｈ１３</t>
  </si>
  <si>
    <t>Ｈ１４</t>
  </si>
  <si>
    <t>Ｈ１５</t>
  </si>
  <si>
    <t>　採用者（見込み）</t>
  </si>
  <si>
    <t>　退職者（見込み）</t>
  </si>
  <si>
    <t>対11.4.1純減率（（H11-H16)/H11*100）</t>
  </si>
  <si>
    <t>11.4.1～16.4.1純減実績（H11－H16）</t>
  </si>
  <si>
    <t>対17.4.1純減率((H17-H22)/H17*100）</t>
  </si>
  <si>
    <t>17.4.1～22.4.1純減計（H17-H22）
(採用者・退職者の見込みは各計）</t>
  </si>
  <si>
    <t>各年４月１日の職員数</t>
  </si>
  <si>
    <t>適正化計画（各年４月１日の職員数）</t>
  </si>
  <si>
    <t>市町村名：軽米町</t>
  </si>
  <si>
    <t>　</t>
  </si>
  <si>
    <t>目次に戻る</t>
  </si>
  <si>
    <t>うち下水道事業</t>
  </si>
  <si>
    <t>うち介護保険事業</t>
  </si>
  <si>
    <r>
      <t>○　定員適正化計画見直しの状況等
　(1)　数値</t>
    </r>
    <r>
      <rPr>
        <sz val="10"/>
        <rFont val="ＭＳ Ｐゴシック"/>
        <family val="3"/>
      </rPr>
      <t xml:space="preserve">目標の基本的な考え方
　　　　・事務事業、組織機構の見直しにより職員数の削減を図る。
　　　　・事務事業の民間委託を積極的に進め、職員数の削減を図る。
　　　　・新規採用の抑制、欠員補充の抑制、新たな行政需要が生じた場合でも、原則として配置転換により対処し、定数の抑制を図る。
　　　　・勧奨退職制度の見直しで定年前退職を促進し、職員の新陳代謝と組織の活性化を図る。
　(2)　数値目標の設定の方法
　　　　・平成16年度を初年度とし、平成15年4月1日現在の職員数を目標年次である平成20年度までの5年間で12.7％（25人）削減の計画であったが、平成22年度までの
　　　　　7年間で16.2％（32人)削減する計画に見直した。
　　　　　　　　　　　（平成15年4月1日現在の職員数197人×16.2％＝32人
　(3)　見直しの経緯、内容等
　　　　・定員管理の適正化については、効率的な執行体制を築くため、昭和63年度に第1次定員適正化計画を策定、その後５年ごとに見直し、定員管理に努めてきたとこ
　　　　ろである。
　　　　　現在平成20年度を目標とする第4次定員適正化計画の推進中であるが、総務省からの指針に合わせて期間の見直しをしたものである。
　　　　　なお、第3次計画の実績は、2.8％（6人）の削減計画に対して7.9％（17人）が削減されている。
</t>
    </r>
    <r>
      <rPr>
        <sz val="11"/>
        <rFont val="ＭＳ Ｐゴシック"/>
        <family val="3"/>
      </rPr>
      <t xml:space="preserve">
</t>
    </r>
  </si>
  <si>
    <t>うち上水道事業</t>
  </si>
  <si>
    <t>4　定員管理の適正化</t>
  </si>
  <si>
    <t>その他</t>
  </si>
  <si>
    <t>　　　　区　　　分　　</t>
  </si>
  <si>
    <t>一般行政部門</t>
  </si>
  <si>
    <t>特別行政部門</t>
  </si>
  <si>
    <t>　　うち消防部門</t>
  </si>
  <si>
    <t>　　うち教育部門</t>
  </si>
  <si>
    <t>公営企業部門</t>
  </si>
  <si>
    <t>合計</t>
  </si>
  <si>
    <t>Ｈ11</t>
  </si>
  <si>
    <t>Ｈ16</t>
  </si>
  <si>
    <t>Ｈ17</t>
  </si>
  <si>
    <t>Ｈ18</t>
  </si>
  <si>
    <t>Ｈ19</t>
  </si>
  <si>
    <t>Ｈ20</t>
  </si>
  <si>
    <t>Ｈ21</t>
  </si>
  <si>
    <t>Ｈ22</t>
  </si>
  <si>
    <t>単位：人・％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</si>
</sst>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全&quot;\ #,##0\ &quot;箇&quot;&quot;所&quot;"/>
    <numFmt numFmtId="177" formatCode="#,##0&quot;人&quot;"/>
    <numFmt numFmtId="178" formatCode="General&quot;人&quot;"/>
    <numFmt numFmtId="179" formatCode="#,##0;&quot;△ &quot;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\(#,##0\)"/>
    <numFmt numFmtId="184" formatCode="0;&quot;▲ &quot;0"/>
    <numFmt numFmtId="185" formatCode="0.0%"/>
    <numFmt numFmtId="186" formatCode="0_ "/>
    <numFmt numFmtId="187" formatCode="0_);[Red]\(0\)"/>
    <numFmt numFmtId="188" formatCode="&quot;計&quot;\ #,##0\ &quot;箇&quot;&quot;所&quot;"/>
    <numFmt numFmtId="189" formatCode="[$€-2]\ #,##0.00_);[Red]\([$€-2]\ #,##0.00\)"/>
    <numFmt numFmtId="190" formatCode="[&lt;=999]000;[&lt;=99999]000\-00;000\-0000"/>
    <numFmt numFmtId="191" formatCode="#,##0.0_ "/>
    <numFmt numFmtId="192" formatCode="#,##0.0;&quot;▲ &quot;#,##0.0"/>
    <numFmt numFmtId="193" formatCode="#,##0_);[Red]\(#,##0\)"/>
    <numFmt numFmtId="194" formatCode="#,##0;&quot;▲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thin"/>
      <bottom style="thin"/>
    </border>
    <border>
      <left style="thin"/>
      <right style="medium"/>
      <top style="dotted"/>
      <bottom style="dotted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10"/>
      </left>
      <right style="thin"/>
      <top style="thin"/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thin"/>
      <right style="double">
        <color indexed="10"/>
      </right>
      <top style="thin"/>
      <bottom>
        <color indexed="63"/>
      </bottom>
    </border>
    <border>
      <left style="double">
        <color indexed="10"/>
      </left>
      <right style="thin"/>
      <top style="medium"/>
      <bottom style="dotted"/>
    </border>
    <border>
      <left style="thin"/>
      <right style="double">
        <color indexed="10"/>
      </right>
      <top style="medium"/>
      <bottom style="dotted"/>
    </border>
    <border>
      <left style="double">
        <color indexed="10"/>
      </left>
      <right style="thin"/>
      <top style="dotted"/>
      <bottom style="dotted"/>
    </border>
    <border>
      <left style="thin"/>
      <right style="double">
        <color indexed="10"/>
      </right>
      <top style="dotted"/>
      <bottom style="dotted"/>
    </border>
    <border>
      <left style="double">
        <color indexed="10"/>
      </left>
      <right style="thin"/>
      <top style="dotted"/>
      <bottom>
        <color indexed="63"/>
      </bottom>
    </border>
    <border>
      <left style="thin"/>
      <right style="double">
        <color indexed="10"/>
      </right>
      <top style="dotted"/>
      <bottom>
        <color indexed="63"/>
      </bottom>
    </border>
    <border>
      <left style="double">
        <color indexed="10"/>
      </left>
      <right style="thin"/>
      <top style="medium"/>
      <bottom style="thin"/>
    </border>
    <border>
      <left style="thin"/>
      <right style="double">
        <color indexed="10"/>
      </right>
      <top style="medium"/>
      <bottom style="thin"/>
    </border>
    <border>
      <left style="thin"/>
      <right style="double">
        <color indexed="10"/>
      </right>
      <top style="thin"/>
      <bottom style="thin"/>
    </border>
    <border>
      <left style="double">
        <color indexed="10"/>
      </left>
      <right style="thin"/>
      <top style="medium"/>
      <bottom style="medium"/>
    </border>
    <border>
      <left style="thin"/>
      <right style="double">
        <color indexed="10"/>
      </right>
      <top style="medium"/>
      <bottom style="medium"/>
    </border>
    <border>
      <left style="double">
        <color indexed="10"/>
      </left>
      <right style="thin"/>
      <top>
        <color indexed="63"/>
      </top>
      <bottom style="thin"/>
    </border>
    <border>
      <left style="double">
        <color indexed="10"/>
      </left>
      <right style="thin"/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double">
        <color indexed="10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>
        <color indexed="10"/>
      </bottom>
      <diagonal style="thin"/>
    </border>
    <border diagonalUp="1">
      <left>
        <color indexed="63"/>
      </left>
      <right style="double">
        <color indexed="10"/>
      </right>
      <top>
        <color indexed="63"/>
      </top>
      <bottom style="medium">
        <color indexed="10"/>
      </bottom>
      <diagonal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>
        <color indexed="10"/>
      </left>
      <right>
        <color indexed="63"/>
      </right>
      <top style="medium">
        <color indexed="10"/>
      </top>
      <bottom style="thin"/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>
        <color indexed="63"/>
      </left>
      <right style="thin"/>
      <top style="medium">
        <color indexed="10"/>
      </top>
      <bottom style="thin"/>
    </border>
    <border>
      <left style="medium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medium">
        <color indexed="10"/>
      </top>
      <bottom>
        <color indexed="63"/>
      </bottom>
    </border>
    <border>
      <left style="thin"/>
      <right style="double">
        <color indexed="10"/>
      </right>
      <top style="medium">
        <color indexed="10"/>
      </top>
      <bottom>
        <color indexed="63"/>
      </bottom>
    </border>
    <border>
      <left style="thin"/>
      <right style="double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>
        <color indexed="63"/>
      </bottom>
    </border>
    <border diagonalUp="1">
      <left style="thin"/>
      <right style="medium"/>
      <top style="medium"/>
      <bottom>
        <color indexed="63"/>
      </bottom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 style="medium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184" fontId="0" fillId="2" borderId="2" xfId="0" applyNumberFormat="1" applyFill="1" applyBorder="1" applyAlignment="1">
      <alignment/>
    </xf>
    <xf numFmtId="184" fontId="0" fillId="2" borderId="1" xfId="0" applyNumberFormat="1" applyFill="1" applyBorder="1" applyAlignment="1">
      <alignment/>
    </xf>
    <xf numFmtId="184" fontId="0" fillId="2" borderId="6" xfId="0" applyNumberFormat="1" applyFill="1" applyBorder="1" applyAlignment="1">
      <alignment/>
    </xf>
    <xf numFmtId="185" fontId="0" fillId="2" borderId="7" xfId="0" applyNumberFormat="1" applyFill="1" applyBorder="1" applyAlignment="1">
      <alignment/>
    </xf>
    <xf numFmtId="185" fontId="0" fillId="2" borderId="8" xfId="0" applyNumberFormat="1" applyFill="1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" borderId="13" xfId="0" applyFill="1" applyBorder="1" applyAlignment="1">
      <alignment/>
    </xf>
    <xf numFmtId="0" fontId="2" fillId="0" borderId="0" xfId="0" applyFont="1" applyAlignment="1">
      <alignment/>
    </xf>
    <xf numFmtId="185" fontId="0" fillId="2" borderId="14" xfId="0" applyNumberFormat="1" applyFill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84" fontId="0" fillId="2" borderId="16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85" fontId="0" fillId="2" borderId="17" xfId="0" applyNumberFormat="1" applyFill="1" applyBorder="1" applyAlignment="1">
      <alignment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84" fontId="0" fillId="2" borderId="19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5" fontId="0" fillId="2" borderId="20" xfId="0" applyNumberFormat="1" applyFill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84" fontId="0" fillId="2" borderId="11" xfId="0" applyNumberFormat="1" applyFill="1" applyBorder="1" applyAlignment="1">
      <alignment/>
    </xf>
    <xf numFmtId="185" fontId="0" fillId="2" borderId="21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2" borderId="24" xfId="0" applyFill="1" applyBorder="1" applyAlignment="1">
      <alignment/>
    </xf>
    <xf numFmtId="184" fontId="0" fillId="2" borderId="24" xfId="0" applyNumberFormat="1" applyFill="1" applyBorder="1" applyAlignment="1">
      <alignment/>
    </xf>
    <xf numFmtId="185" fontId="0" fillId="2" borderId="25" xfId="0" applyNumberFormat="1" applyFill="1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84" fontId="0" fillId="0" borderId="23" xfId="0" applyNumberFormat="1" applyBorder="1" applyAlignment="1">
      <alignment horizontal="right"/>
    </xf>
    <xf numFmtId="184" fontId="0" fillId="0" borderId="9" xfId="0" applyNumberFormat="1" applyBorder="1" applyAlignment="1">
      <alignment horizontal="right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 applyProtection="1">
      <alignment/>
      <protection locked="0"/>
    </xf>
    <xf numFmtId="185" fontId="0" fillId="2" borderId="30" xfId="0" applyNumberFormat="1" applyFill="1" applyBorder="1" applyAlignment="1">
      <alignment/>
    </xf>
    <xf numFmtId="0" fontId="0" fillId="0" borderId="31" xfId="0" applyBorder="1" applyAlignment="1" applyProtection="1">
      <alignment/>
      <protection locked="0"/>
    </xf>
    <xf numFmtId="185" fontId="0" fillId="2" borderId="32" xfId="0" applyNumberFormat="1" applyFill="1" applyBorder="1" applyAlignment="1">
      <alignment/>
    </xf>
    <xf numFmtId="0" fontId="0" fillId="0" borderId="33" xfId="0" applyBorder="1" applyAlignment="1" applyProtection="1">
      <alignment/>
      <protection locked="0"/>
    </xf>
    <xf numFmtId="185" fontId="0" fillId="2" borderId="34" xfId="0" applyNumberFormat="1" applyFill="1" applyBorder="1" applyAlignment="1">
      <alignment/>
    </xf>
    <xf numFmtId="0" fontId="0" fillId="0" borderId="35" xfId="0" applyBorder="1" applyAlignment="1" applyProtection="1">
      <alignment/>
      <protection locked="0"/>
    </xf>
    <xf numFmtId="185" fontId="0" fillId="2" borderId="36" xfId="0" applyNumberFormat="1" applyFill="1" applyBorder="1" applyAlignment="1">
      <alignment/>
    </xf>
    <xf numFmtId="0" fontId="0" fillId="0" borderId="37" xfId="0" applyBorder="1" applyAlignment="1" applyProtection="1">
      <alignment/>
      <protection locked="0"/>
    </xf>
    <xf numFmtId="185" fontId="0" fillId="2" borderId="38" xfId="0" applyNumberFormat="1" applyFill="1" applyBorder="1" applyAlignment="1">
      <alignment/>
    </xf>
    <xf numFmtId="0" fontId="0" fillId="0" borderId="28" xfId="0" applyBorder="1" applyAlignment="1" applyProtection="1">
      <alignment/>
      <protection locked="0"/>
    </xf>
    <xf numFmtId="185" fontId="0" fillId="2" borderId="39" xfId="0" applyNumberFormat="1" applyFill="1" applyBorder="1" applyAlignment="1">
      <alignment/>
    </xf>
    <xf numFmtId="0" fontId="0" fillId="2" borderId="40" xfId="0" applyFill="1" applyBorder="1" applyAlignment="1">
      <alignment/>
    </xf>
    <xf numFmtId="185" fontId="0" fillId="2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1" xfId="0" applyFont="1" applyBorder="1" applyAlignment="1" applyProtection="1">
      <alignment/>
      <protection locked="0"/>
    </xf>
    <xf numFmtId="0" fontId="0" fillId="0" borderId="46" xfId="0" applyBorder="1" applyAlignment="1">
      <alignment horizontal="left" indent="1"/>
    </xf>
    <xf numFmtId="0" fontId="0" fillId="0" borderId="47" xfId="0" applyBorder="1" applyAlignment="1">
      <alignment horizontal="left" indent="1"/>
    </xf>
    <xf numFmtId="0" fontId="0" fillId="0" borderId="48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left" indent="1"/>
    </xf>
    <xf numFmtId="0" fontId="0" fillId="0" borderId="61" xfId="0" applyBorder="1" applyAlignment="1">
      <alignment horizontal="left" indent="1"/>
    </xf>
    <xf numFmtId="0" fontId="0" fillId="0" borderId="62" xfId="0" applyBorder="1" applyAlignment="1">
      <alignment horizontal="left"/>
    </xf>
    <xf numFmtId="0" fontId="0" fillId="0" borderId="63" xfId="0" applyBorder="1" applyAlignment="1">
      <alignment horizontal="left"/>
    </xf>
    <xf numFmtId="0" fontId="4" fillId="0" borderId="0" xfId="16" applyFill="1" applyBorder="1" applyAlignment="1">
      <alignment horizontal="center" vertical="center" wrapText="1"/>
    </xf>
    <xf numFmtId="0" fontId="4" fillId="0" borderId="0" xfId="16" applyAlignment="1">
      <alignment horizontal="center" vertical="center" wrapText="1"/>
    </xf>
    <xf numFmtId="0" fontId="4" fillId="0" borderId="0" xfId="16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" fillId="0" borderId="66" xfId="0" applyFont="1" applyBorder="1" applyAlignment="1">
      <alignment horizontal="left" vertical="top" wrapText="1"/>
    </xf>
    <xf numFmtId="0" fontId="2" fillId="0" borderId="67" xfId="0" applyFont="1" applyBorder="1" applyAlignment="1">
      <alignment horizontal="left" vertical="top" wrapText="1"/>
    </xf>
    <xf numFmtId="0" fontId="0" fillId="0" borderId="68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71" xfId="0" applyBorder="1" applyAlignment="1">
      <alignment horizontal="left"/>
    </xf>
    <xf numFmtId="0" fontId="0" fillId="0" borderId="72" xfId="0" applyBorder="1" applyAlignment="1">
      <alignment horizontal="left"/>
    </xf>
    <xf numFmtId="0" fontId="2" fillId="0" borderId="73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74" xfId="0" applyFont="1" applyBorder="1" applyAlignment="1">
      <alignment horizontal="left" vertical="top" wrapText="1"/>
    </xf>
    <xf numFmtId="0" fontId="2" fillId="0" borderId="75" xfId="0" applyFont="1" applyBorder="1" applyAlignment="1">
      <alignment horizontal="left" vertical="top" wrapText="1"/>
    </xf>
    <xf numFmtId="0" fontId="0" fillId="0" borderId="7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7" xfId="0" applyBorder="1" applyAlignment="1">
      <alignment horizontal="left"/>
    </xf>
    <xf numFmtId="0" fontId="0" fillId="0" borderId="78" xfId="0" applyBorder="1" applyAlignment="1">
      <alignment horizontal="left"/>
    </xf>
    <xf numFmtId="0" fontId="2" fillId="0" borderId="79" xfId="0" applyFont="1" applyBorder="1" applyAlignment="1">
      <alignment horizontal="left" vertical="top" wrapText="1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left"/>
    </xf>
    <xf numFmtId="0" fontId="0" fillId="0" borderId="83" xfId="0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85" xfId="0" applyBorder="1" applyAlignment="1">
      <alignment horizontal="left"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 horizontal="left"/>
    </xf>
    <xf numFmtId="0" fontId="0" fillId="0" borderId="89" xfId="0" applyBorder="1" applyAlignment="1">
      <alignment horizontal="left"/>
    </xf>
    <xf numFmtId="0" fontId="0" fillId="0" borderId="90" xfId="0" applyBorder="1" applyAlignment="1">
      <alignment horizontal="left"/>
    </xf>
    <xf numFmtId="0" fontId="0" fillId="0" borderId="91" xfId="0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wn.karumai.iwate.jp/z/karumai/m00/o_001/t_02/ks_kaikakuP_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S31"/>
  <sheetViews>
    <sheetView showGridLines="0" showRowColHeaders="0" tabSelected="1" zoomScaleSheetLayoutView="100" workbookViewId="0" topLeftCell="A30">
      <selection activeCell="B31" sqref="B31:S31"/>
    </sheetView>
  </sheetViews>
  <sheetFormatPr defaultColWidth="9.00390625" defaultRowHeight="13.5"/>
  <cols>
    <col min="1" max="1" width="2.375" style="0" customWidth="1"/>
    <col min="2" max="2" width="12.00390625" style="4" customWidth="1"/>
    <col min="3" max="3" width="10.25390625" style="6" customWidth="1"/>
    <col min="4" max="9" width="5.625" style="0" customWidth="1"/>
    <col min="11" max="11" width="7.50390625" style="0" customWidth="1"/>
    <col min="12" max="17" width="6.875" style="0" customWidth="1"/>
    <col min="18" max="18" width="8.25390625" style="0" customWidth="1"/>
    <col min="19" max="19" width="21.125" style="0" customWidth="1"/>
  </cols>
  <sheetData>
    <row r="1" ht="13.5">
      <c r="Q1" t="s">
        <v>12</v>
      </c>
    </row>
    <row r="2" spans="2:19" ht="14.25" thickBot="1">
      <c r="B2" s="4" t="s">
        <v>19</v>
      </c>
      <c r="S2" s="27" t="s">
        <v>36</v>
      </c>
    </row>
    <row r="3" spans="2:19" ht="13.5">
      <c r="B3" s="98" t="s">
        <v>21</v>
      </c>
      <c r="C3" s="99"/>
      <c r="D3" s="104" t="s">
        <v>10</v>
      </c>
      <c r="E3" s="105"/>
      <c r="F3" s="105"/>
      <c r="G3" s="105"/>
      <c r="H3" s="105"/>
      <c r="I3" s="106"/>
      <c r="J3" s="109" t="s">
        <v>7</v>
      </c>
      <c r="K3" s="111" t="s">
        <v>6</v>
      </c>
      <c r="L3" s="113" t="s">
        <v>11</v>
      </c>
      <c r="M3" s="113"/>
      <c r="N3" s="113"/>
      <c r="O3" s="113"/>
      <c r="P3" s="113"/>
      <c r="Q3" s="114"/>
      <c r="R3" s="117" t="s">
        <v>9</v>
      </c>
      <c r="S3" s="102" t="s">
        <v>8</v>
      </c>
    </row>
    <row r="4" spans="2:19" ht="61.5" customHeight="1">
      <c r="B4" s="100"/>
      <c r="C4" s="101"/>
      <c r="D4" s="54" t="s">
        <v>28</v>
      </c>
      <c r="E4" s="50" t="s">
        <v>0</v>
      </c>
      <c r="F4" s="50" t="s">
        <v>1</v>
      </c>
      <c r="G4" s="50" t="s">
        <v>2</v>
      </c>
      <c r="H4" s="50" t="s">
        <v>3</v>
      </c>
      <c r="I4" s="51" t="s">
        <v>29</v>
      </c>
      <c r="J4" s="110"/>
      <c r="K4" s="112"/>
      <c r="L4" s="23" t="s">
        <v>30</v>
      </c>
      <c r="M4" s="22" t="s">
        <v>31</v>
      </c>
      <c r="N4" s="22" t="s">
        <v>32</v>
      </c>
      <c r="O4" s="22" t="s">
        <v>33</v>
      </c>
      <c r="P4" s="22" t="s">
        <v>34</v>
      </c>
      <c r="Q4" s="22" t="s">
        <v>35</v>
      </c>
      <c r="R4" s="110"/>
      <c r="S4" s="103"/>
    </row>
    <row r="5" spans="2:19" ht="14.25" thickBot="1">
      <c r="B5" s="124" t="s">
        <v>22</v>
      </c>
      <c r="C5" s="125"/>
      <c r="D5" s="55">
        <v>163</v>
      </c>
      <c r="E5" s="19">
        <v>160</v>
      </c>
      <c r="F5" s="19">
        <v>135</v>
      </c>
      <c r="G5" s="19">
        <v>129</v>
      </c>
      <c r="H5" s="19">
        <v>129</v>
      </c>
      <c r="I5" s="73">
        <v>128</v>
      </c>
      <c r="J5" s="13">
        <f>D5-I5</f>
        <v>35</v>
      </c>
      <c r="K5" s="56">
        <f>IF(D5="","",(D5-I5)/D5)</f>
        <v>0.2147239263803681</v>
      </c>
      <c r="L5" s="5">
        <v>121</v>
      </c>
      <c r="M5" s="1">
        <v>122</v>
      </c>
      <c r="N5" s="1">
        <v>120</v>
      </c>
      <c r="O5" s="1">
        <v>115</v>
      </c>
      <c r="P5" s="1">
        <v>112</v>
      </c>
      <c r="Q5" s="1">
        <v>109</v>
      </c>
      <c r="R5" s="13">
        <f>L5-Q5</f>
        <v>12</v>
      </c>
      <c r="S5" s="28">
        <f>IF(L5="","",(L5-Q5)/L5)</f>
        <v>0.09917355371900827</v>
      </c>
    </row>
    <row r="6" spans="2:19" ht="13.5">
      <c r="B6" s="115" t="s">
        <v>23</v>
      </c>
      <c r="C6" s="116"/>
      <c r="D6" s="57">
        <v>33</v>
      </c>
      <c r="E6" s="29">
        <v>34</v>
      </c>
      <c r="F6" s="29">
        <v>34</v>
      </c>
      <c r="G6" s="29">
        <v>35</v>
      </c>
      <c r="H6" s="29">
        <v>32</v>
      </c>
      <c r="I6" s="30">
        <v>31</v>
      </c>
      <c r="J6" s="31">
        <f aca="true" t="shared" si="0" ref="J6:J16">D6-I6</f>
        <v>2</v>
      </c>
      <c r="K6" s="58">
        <f aca="true" t="shared" si="1" ref="K6:K15">IF(D6="","",(D6-I6)/D6)</f>
        <v>0.06060606060606061</v>
      </c>
      <c r="L6" s="32">
        <v>29</v>
      </c>
      <c r="M6" s="33">
        <v>28</v>
      </c>
      <c r="N6" s="33">
        <v>28</v>
      </c>
      <c r="O6" s="33">
        <v>28</v>
      </c>
      <c r="P6" s="33">
        <v>26</v>
      </c>
      <c r="Q6" s="33">
        <v>26</v>
      </c>
      <c r="R6" s="31">
        <f aca="true" t="shared" si="2" ref="R6:R16">L6-Q6</f>
        <v>3</v>
      </c>
      <c r="S6" s="34">
        <f aca="true" t="shared" si="3" ref="S6:S15">IF(L6="","",(L6-Q6)/L6)</f>
        <v>0.10344827586206896</v>
      </c>
    </row>
    <row r="7" spans="2:19" ht="13.5">
      <c r="B7" s="126" t="s">
        <v>24</v>
      </c>
      <c r="C7" s="127"/>
      <c r="D7" s="59"/>
      <c r="E7" s="20"/>
      <c r="F7" s="20"/>
      <c r="G7" s="20"/>
      <c r="H7" s="20" t="s">
        <v>13</v>
      </c>
      <c r="I7" s="11"/>
      <c r="J7" s="14">
        <f t="shared" si="0"/>
        <v>0</v>
      </c>
      <c r="K7" s="60">
        <f t="shared" si="1"/>
      </c>
      <c r="L7" s="7"/>
      <c r="M7" s="8"/>
      <c r="N7" s="8"/>
      <c r="O7" s="8"/>
      <c r="P7" s="8"/>
      <c r="Q7" s="8"/>
      <c r="R7" s="14">
        <f t="shared" si="2"/>
        <v>0</v>
      </c>
      <c r="S7" s="16">
        <f t="shared" si="3"/>
      </c>
    </row>
    <row r="8" spans="2:19" ht="14.25" thickBot="1">
      <c r="B8" s="107" t="s">
        <v>25</v>
      </c>
      <c r="C8" s="108"/>
      <c r="D8" s="61">
        <v>33</v>
      </c>
      <c r="E8" s="35">
        <v>34</v>
      </c>
      <c r="F8" s="35">
        <v>34</v>
      </c>
      <c r="G8" s="35">
        <v>35</v>
      </c>
      <c r="H8" s="35">
        <v>32</v>
      </c>
      <c r="I8" s="36">
        <v>31</v>
      </c>
      <c r="J8" s="37">
        <f t="shared" si="0"/>
        <v>2</v>
      </c>
      <c r="K8" s="62">
        <f t="shared" si="1"/>
        <v>0.06060606060606061</v>
      </c>
      <c r="L8" s="38">
        <v>29</v>
      </c>
      <c r="M8" s="39">
        <v>28</v>
      </c>
      <c r="N8" s="39">
        <v>28</v>
      </c>
      <c r="O8" s="39">
        <v>28</v>
      </c>
      <c r="P8" s="39">
        <v>26</v>
      </c>
      <c r="Q8" s="39">
        <v>26</v>
      </c>
      <c r="R8" s="37">
        <f t="shared" si="2"/>
        <v>3</v>
      </c>
      <c r="S8" s="40">
        <f t="shared" si="3"/>
        <v>0.10344827586206896</v>
      </c>
    </row>
    <row r="9" spans="2:19" ht="13.5">
      <c r="B9" s="128" t="s">
        <v>26</v>
      </c>
      <c r="C9" s="129"/>
      <c r="D9" s="63">
        <v>17</v>
      </c>
      <c r="E9" s="41">
        <v>16</v>
      </c>
      <c r="F9" s="41">
        <v>40</v>
      </c>
      <c r="G9" s="41">
        <v>38</v>
      </c>
      <c r="H9" s="41">
        <v>36</v>
      </c>
      <c r="I9" s="42">
        <v>35</v>
      </c>
      <c r="J9" s="43">
        <f t="shared" si="0"/>
        <v>-18</v>
      </c>
      <c r="K9" s="64">
        <f t="shared" si="1"/>
        <v>-1.0588235294117647</v>
      </c>
      <c r="L9" s="25">
        <v>33</v>
      </c>
      <c r="M9" s="24">
        <v>30</v>
      </c>
      <c r="N9" s="24">
        <v>30</v>
      </c>
      <c r="O9" s="24">
        <v>30</v>
      </c>
      <c r="P9" s="24">
        <v>30</v>
      </c>
      <c r="Q9" s="24">
        <v>30</v>
      </c>
      <c r="R9" s="43">
        <f t="shared" si="2"/>
        <v>3</v>
      </c>
      <c r="S9" s="44">
        <f t="shared" si="3"/>
        <v>0.09090909090909091</v>
      </c>
    </row>
    <row r="10" spans="2:19" ht="13.5">
      <c r="B10" s="74" t="s">
        <v>18</v>
      </c>
      <c r="C10" s="75"/>
      <c r="D10" s="65">
        <v>8</v>
      </c>
      <c r="E10" s="18">
        <v>8</v>
      </c>
      <c r="F10" s="18">
        <v>8</v>
      </c>
      <c r="G10" s="18">
        <v>8</v>
      </c>
      <c r="H10" s="18">
        <v>8</v>
      </c>
      <c r="I10" s="9">
        <v>8</v>
      </c>
      <c r="J10" s="12">
        <f t="shared" si="0"/>
        <v>0</v>
      </c>
      <c r="K10" s="66">
        <f t="shared" si="1"/>
        <v>0</v>
      </c>
      <c r="L10" s="3">
        <v>7</v>
      </c>
      <c r="M10" s="2">
        <v>6</v>
      </c>
      <c r="N10" s="2">
        <v>6</v>
      </c>
      <c r="O10" s="2">
        <v>6</v>
      </c>
      <c r="P10" s="2">
        <v>6</v>
      </c>
      <c r="Q10" s="2">
        <v>6</v>
      </c>
      <c r="R10" s="12">
        <f t="shared" si="2"/>
        <v>1</v>
      </c>
      <c r="S10" s="15">
        <f t="shared" si="3"/>
        <v>0.14285714285714285</v>
      </c>
    </row>
    <row r="11" spans="2:19" ht="13.5">
      <c r="B11" s="74" t="s">
        <v>15</v>
      </c>
      <c r="C11" s="75"/>
      <c r="D11" s="65">
        <v>2</v>
      </c>
      <c r="E11" s="18">
        <v>1</v>
      </c>
      <c r="F11" s="18">
        <v>2</v>
      </c>
      <c r="G11" s="18">
        <v>2</v>
      </c>
      <c r="H11" s="18">
        <v>2</v>
      </c>
      <c r="I11" s="9">
        <v>3</v>
      </c>
      <c r="J11" s="12">
        <f t="shared" si="0"/>
        <v>-1</v>
      </c>
      <c r="K11" s="66">
        <f t="shared" si="1"/>
        <v>-0.5</v>
      </c>
      <c r="L11" s="3">
        <v>3</v>
      </c>
      <c r="M11" s="2">
        <v>2</v>
      </c>
      <c r="N11" s="2">
        <v>2</v>
      </c>
      <c r="O11" s="2">
        <v>2</v>
      </c>
      <c r="P11" s="2">
        <v>2</v>
      </c>
      <c r="Q11" s="2">
        <v>2</v>
      </c>
      <c r="R11" s="12">
        <f t="shared" si="2"/>
        <v>1</v>
      </c>
      <c r="S11" s="15">
        <f t="shared" si="3"/>
        <v>0.3333333333333333</v>
      </c>
    </row>
    <row r="12" spans="2:19" ht="13.5">
      <c r="B12" s="74" t="s">
        <v>16</v>
      </c>
      <c r="C12" s="75"/>
      <c r="D12" s="65"/>
      <c r="E12" s="18"/>
      <c r="F12" s="18"/>
      <c r="G12" s="18">
        <v>21</v>
      </c>
      <c r="H12" s="18">
        <v>20</v>
      </c>
      <c r="I12" s="9">
        <v>19</v>
      </c>
      <c r="J12" s="12">
        <f t="shared" si="0"/>
        <v>-19</v>
      </c>
      <c r="K12" s="66">
        <f t="shared" si="1"/>
      </c>
      <c r="L12" s="3">
        <v>18</v>
      </c>
      <c r="M12" s="2">
        <v>18</v>
      </c>
      <c r="N12" s="2">
        <v>18</v>
      </c>
      <c r="O12" s="2">
        <v>18</v>
      </c>
      <c r="P12" s="2">
        <v>18</v>
      </c>
      <c r="Q12" s="2">
        <v>18</v>
      </c>
      <c r="R12" s="12">
        <f t="shared" si="2"/>
        <v>0</v>
      </c>
      <c r="S12" s="15">
        <f t="shared" si="3"/>
        <v>0</v>
      </c>
    </row>
    <row r="13" spans="2:19" ht="13.5">
      <c r="B13" s="74" t="s">
        <v>20</v>
      </c>
      <c r="C13" s="75"/>
      <c r="D13" s="65">
        <v>7</v>
      </c>
      <c r="E13" s="18">
        <v>7</v>
      </c>
      <c r="F13" s="18">
        <v>30</v>
      </c>
      <c r="G13" s="18">
        <v>7</v>
      </c>
      <c r="H13" s="18">
        <v>6</v>
      </c>
      <c r="I13" s="9">
        <v>5</v>
      </c>
      <c r="J13" s="12">
        <f t="shared" si="0"/>
        <v>2</v>
      </c>
      <c r="K13" s="66">
        <f t="shared" si="1"/>
        <v>0.2857142857142857</v>
      </c>
      <c r="L13" s="3">
        <v>5</v>
      </c>
      <c r="M13" s="2">
        <v>4</v>
      </c>
      <c r="N13" s="2">
        <v>4</v>
      </c>
      <c r="O13" s="2">
        <v>4</v>
      </c>
      <c r="P13" s="2">
        <v>4</v>
      </c>
      <c r="Q13" s="2">
        <v>4</v>
      </c>
      <c r="R13" s="12">
        <f t="shared" si="2"/>
        <v>1</v>
      </c>
      <c r="S13" s="15">
        <f t="shared" si="3"/>
        <v>0.2</v>
      </c>
    </row>
    <row r="14" spans="2:19" ht="13.5">
      <c r="B14" s="74"/>
      <c r="C14" s="75"/>
      <c r="D14" s="65"/>
      <c r="E14" s="18"/>
      <c r="F14" s="18"/>
      <c r="G14" s="18"/>
      <c r="H14" s="18"/>
      <c r="I14" s="9"/>
      <c r="J14" s="12">
        <f t="shared" si="0"/>
        <v>0</v>
      </c>
      <c r="K14" s="66">
        <f t="shared" si="1"/>
      </c>
      <c r="L14" s="3"/>
      <c r="M14" s="2"/>
      <c r="N14" s="2"/>
      <c r="O14" s="2"/>
      <c r="P14" s="2"/>
      <c r="Q14" s="2"/>
      <c r="R14" s="12">
        <f t="shared" si="2"/>
        <v>0</v>
      </c>
      <c r="S14" s="15">
        <f t="shared" si="3"/>
      </c>
    </row>
    <row r="15" spans="2:19" ht="14.25" thickBot="1">
      <c r="B15" s="91"/>
      <c r="C15" s="92"/>
      <c r="D15" s="55"/>
      <c r="E15" s="19"/>
      <c r="F15" s="19"/>
      <c r="G15" s="19"/>
      <c r="H15" s="19"/>
      <c r="I15" s="10"/>
      <c r="J15" s="13">
        <f t="shared" si="0"/>
        <v>0</v>
      </c>
      <c r="K15" s="56">
        <f t="shared" si="1"/>
      </c>
      <c r="L15" s="5"/>
      <c r="M15" s="1"/>
      <c r="N15" s="1"/>
      <c r="O15" s="1"/>
      <c r="P15" s="1"/>
      <c r="Q15" s="1"/>
      <c r="R15" s="13">
        <f t="shared" si="2"/>
        <v>0</v>
      </c>
      <c r="S15" s="28">
        <f t="shared" si="3"/>
      </c>
    </row>
    <row r="16" spans="2:19" ht="14.25" thickBot="1">
      <c r="B16" s="93" t="s">
        <v>27</v>
      </c>
      <c r="C16" s="94"/>
      <c r="D16" s="67">
        <f aca="true" t="shared" si="4" ref="D16:I16">D5+D6+D9</f>
        <v>213</v>
      </c>
      <c r="E16" s="26">
        <f t="shared" si="4"/>
        <v>210</v>
      </c>
      <c r="F16" s="26">
        <f t="shared" si="4"/>
        <v>209</v>
      </c>
      <c r="G16" s="26">
        <f t="shared" si="4"/>
        <v>202</v>
      </c>
      <c r="H16" s="26">
        <f t="shared" si="4"/>
        <v>197</v>
      </c>
      <c r="I16" s="47">
        <f t="shared" si="4"/>
        <v>194</v>
      </c>
      <c r="J16" s="48">
        <f t="shared" si="0"/>
        <v>19</v>
      </c>
      <c r="K16" s="68">
        <f>IF(D16=0,"",(D16-I16)/D16)</f>
        <v>0.0892018779342723</v>
      </c>
      <c r="L16" s="26">
        <f aca="true" t="shared" si="5" ref="L16:Q16">L5+L6+L9</f>
        <v>183</v>
      </c>
      <c r="M16" s="47">
        <f t="shared" si="5"/>
        <v>180</v>
      </c>
      <c r="N16" s="47">
        <f t="shared" si="5"/>
        <v>178</v>
      </c>
      <c r="O16" s="47">
        <f>O5+O6+O9</f>
        <v>173</v>
      </c>
      <c r="P16" s="47">
        <f t="shared" si="5"/>
        <v>168</v>
      </c>
      <c r="Q16" s="47">
        <f t="shared" si="5"/>
        <v>165</v>
      </c>
      <c r="R16" s="48">
        <f t="shared" si="2"/>
        <v>18</v>
      </c>
      <c r="S16" s="49">
        <f>IF(L16=0,"",(L16-Q16)/L16)</f>
        <v>0.09836065573770492</v>
      </c>
    </row>
    <row r="17" spans="2:19" ht="13.5">
      <c r="B17" s="122" t="s">
        <v>4</v>
      </c>
      <c r="C17" s="123"/>
      <c r="D17" s="69">
        <v>2</v>
      </c>
      <c r="E17" s="45">
        <v>1</v>
      </c>
      <c r="F17" s="45">
        <v>1</v>
      </c>
      <c r="G17" s="45">
        <v>2</v>
      </c>
      <c r="H17" s="45">
        <v>0</v>
      </c>
      <c r="I17" s="46">
        <v>0</v>
      </c>
      <c r="J17" s="87"/>
      <c r="K17" s="88"/>
      <c r="L17" s="45">
        <v>2</v>
      </c>
      <c r="M17" s="46">
        <v>1</v>
      </c>
      <c r="N17" s="46">
        <v>2</v>
      </c>
      <c r="O17" s="46">
        <v>3</v>
      </c>
      <c r="P17" s="46">
        <v>5</v>
      </c>
      <c r="Q17" s="46">
        <v>5</v>
      </c>
      <c r="R17" s="52">
        <f>SUM(L17:Q17)</f>
        <v>18</v>
      </c>
      <c r="S17" s="118"/>
    </row>
    <row r="18" spans="2:19" ht="14.25" thickBot="1">
      <c r="B18" s="120" t="s">
        <v>5</v>
      </c>
      <c r="C18" s="121"/>
      <c r="D18" s="70">
        <v>3</v>
      </c>
      <c r="E18" s="71">
        <v>3</v>
      </c>
      <c r="F18" s="71">
        <v>3</v>
      </c>
      <c r="G18" s="71">
        <v>8</v>
      </c>
      <c r="H18" s="71">
        <v>5</v>
      </c>
      <c r="I18" s="72">
        <v>4</v>
      </c>
      <c r="J18" s="89"/>
      <c r="K18" s="90"/>
      <c r="L18" s="21">
        <v>8</v>
      </c>
      <c r="M18" s="17">
        <v>4</v>
      </c>
      <c r="N18" s="17">
        <v>7</v>
      </c>
      <c r="O18" s="17">
        <v>10</v>
      </c>
      <c r="P18" s="17">
        <v>10</v>
      </c>
      <c r="Q18" s="17">
        <v>8</v>
      </c>
      <c r="R18" s="53">
        <f>SUM(L18:Q18)</f>
        <v>47</v>
      </c>
      <c r="S18" s="119"/>
    </row>
    <row r="19" ht="14.25" thickBot="1"/>
    <row r="20" spans="2:19" ht="13.5">
      <c r="B20" s="76" t="s">
        <v>17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8"/>
    </row>
    <row r="21" spans="2:19" ht="13.5">
      <c r="B21" s="79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1"/>
    </row>
    <row r="22" spans="2:19" ht="13.5"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1"/>
    </row>
    <row r="23" spans="2:19" ht="13.5"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1"/>
    </row>
    <row r="24" spans="2:19" ht="13.5"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1"/>
    </row>
    <row r="25" spans="2:19" ht="24.75" customHeight="1">
      <c r="B25" s="79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1"/>
    </row>
    <row r="26" spans="2:19" ht="13.5"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1"/>
    </row>
    <row r="27" spans="2:19" ht="13.5"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2:19" ht="9" customHeight="1"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1"/>
    </row>
    <row r="29" spans="2:19" ht="91.5" customHeight="1" thickBot="1">
      <c r="B29" s="82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4"/>
    </row>
    <row r="30" spans="2:17" ht="17.25" customHeight="1"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9" ht="16.5" customHeight="1">
      <c r="B31" s="95" t="s">
        <v>14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7"/>
      <c r="S31" s="97"/>
    </row>
  </sheetData>
  <sheetProtection password="A4DD" sheet="1" objects="1" scenarios="1"/>
  <mergeCells count="26">
    <mergeCell ref="R3:R4"/>
    <mergeCell ref="B11:C11"/>
    <mergeCell ref="S17:S18"/>
    <mergeCell ref="B18:C18"/>
    <mergeCell ref="B14:C14"/>
    <mergeCell ref="B17:C17"/>
    <mergeCell ref="B5:C5"/>
    <mergeCell ref="B7:C7"/>
    <mergeCell ref="B9:C9"/>
    <mergeCell ref="B10:C10"/>
    <mergeCell ref="B31:S31"/>
    <mergeCell ref="B3:C4"/>
    <mergeCell ref="S3:S4"/>
    <mergeCell ref="D3:I3"/>
    <mergeCell ref="B8:C8"/>
    <mergeCell ref="J3:J4"/>
    <mergeCell ref="K3:K4"/>
    <mergeCell ref="L3:Q3"/>
    <mergeCell ref="B12:C12"/>
    <mergeCell ref="B6:C6"/>
    <mergeCell ref="B13:C13"/>
    <mergeCell ref="B20:S29"/>
    <mergeCell ref="B30:Q30"/>
    <mergeCell ref="J17:K18"/>
    <mergeCell ref="B15:C15"/>
    <mergeCell ref="B16:C16"/>
  </mergeCells>
  <hyperlinks>
    <hyperlink ref="B31:S31" r:id="rId1" display="目次に戻る"/>
  </hyperlinks>
  <printOptions/>
  <pageMargins left="0.7874015748031497" right="0.42" top="0.5905511811023623" bottom="0.5905511811023623" header="0.5118110236220472" footer="0.5118110236220472"/>
  <pageSetup horizontalDpi="600" verticalDpi="600" orientation="landscape" paperSize="9" scale="91" r:id="rId2"/>
  <headerFooter alignWithMargins="0">
    <oddFooter>&amp;C１３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</dc:creator>
  <cp:keywords/>
  <dc:description/>
  <cp:lastModifiedBy> </cp:lastModifiedBy>
  <cp:lastPrinted>2007-10-17T04:28:08Z</cp:lastPrinted>
  <dcterms:created xsi:type="dcterms:W3CDTF">2005-06-13T06:38:20Z</dcterms:created>
  <dcterms:modified xsi:type="dcterms:W3CDTF">2007-10-17T10:05:45Z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