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29 軽米町（0306）●●○済\"/>
    </mc:Choice>
  </mc:AlternateContent>
  <xr:revisionPtr revIDLastSave="0" documentId="13_ncr:1_{3C4D7CEE-7B9A-4258-B50C-04727B8A1857}"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s="1"/>
  <c r="BW34" i="10" l="1"/>
  <c r="BW35" i="10" s="1"/>
  <c r="BW36" i="10" s="1"/>
  <c r="BW37" i="10" s="1"/>
  <c r="BW38" i="10" s="1"/>
  <c r="BW39" i="10" s="1"/>
  <c r="U35" i="10"/>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<sst xmlns="http://schemas.openxmlformats.org/spreadsheetml/2006/main" count="1087" uniqueCount="558">
  <si>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</si>
  <si>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</si>
  <si>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</si>
  <si>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</si>
  <si>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</si>
  <si>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</si>
  <si>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</si>
  <si>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</si>
  <si>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</si>
  <si>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</si>
  <si>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</si>
  <si>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</si>
  <si>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</si>
  <si>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</si>
  <si>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</si>
  <si>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</si>
  <si>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</si>
  <si>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</si>
  <si>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</si>
  <si>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</si>
  <si>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</si>
  <si>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</si>
  <si>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</si>
  <si>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</si>
  <si>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</si>
  <si>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</si>
  <si>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</si>
  <si>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</si>
  <si>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</si>
  <si>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</si>
  <si>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</si>
  <si>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</si>
  <si>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</si>
  <si>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</si>
  <si>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</si>
  <si>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</si>
  <si>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</si>
  <si>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</si>
  <si>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</si>
  <si>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</si>
  <si>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</si>
  <si>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</si>
  <si>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</si>
  <si>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</si>
  <si>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</si>
  <si>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</si>
  <si>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</si>
  <si>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</si>
  <si>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</si>
  <si>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</si>
  <si>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</si>
  <si>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</si>
  <si>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</si>
  <si>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</si>
  <si>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</si>
  <si>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</si>
  <si>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</si>
  <si>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</si>
  <si>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</si>
  <si>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</si>
  <si>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</si>
  <si>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</si>
  <si>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</si>
  <si>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</si>
  <si>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</si>
  <si>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</si>
  <si>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</si>
  <si>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</si>
  <si>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</si>
  <si>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</si>
  <si>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</si>
  <si>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</si>
  <si>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</si>
  <si>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</si>
  <si>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</si>
  <si>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</si>
  <si>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</si>
  <si>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</si>
  <si>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</si>
  <si>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</si>
  <si>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</si>
  <si>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</si>
  <si>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</si>
  <si>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</si>
  <si>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</si>
  <si>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</si>
  <si>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</si>
  <si>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</si>
  <si>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</si>
  <si>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</si>
  <si>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</si>
  <si>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</si>
  <si>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</si>
  <si>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</si>
  <si>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軽米町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</si>
  <si>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</si>
  <si>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</si>
  <si>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</si>
  <si>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</si>
  <si>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</si>
  <si>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</si>
  <si>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</si>
  <si>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</si>
  <si>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</si>
  <si>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</si>
  <si>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</si>
  <si>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</si>
  <si>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</si>
  <si>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</si>
  <si>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</si>
  <si>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</si>
  <si>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</si>
  <si>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</si>
  <si>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</si>
  <si>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</si>
  <si>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</si>
  <si>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</si>
  <si>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</si>
  <si>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</si>
  <si>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</si>
  <si>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</si>
  <si>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</si>
  <si>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</si>
  <si>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</si>
  <si>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</si>
  <si>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</si>
  <si>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</si>
  <si>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</si>
  <si>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</si>
  <si>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</si>
  <si>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</si>
  <si>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</si>
  <si>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</si>
  <si>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</si>
  <si>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</si>
  <si>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</si>
  <si>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</si>
  <si>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</si>
  <si>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</si>
  <si>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</si>
  <si>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</si>
  <si>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</si>
  <si>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</si>
  <si>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</si>
  <si>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</si>
  <si>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</si>
  <si>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</si>
  <si>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</si>
  <si>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</si>
  <si>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</si>
  <si>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</si>
  <si>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</si>
  <si>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</si>
  <si>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</si>
  <si>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</si>
  <si>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</si>
  <si>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</si>
  <si>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</si>
  <si>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</si>
  <si>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</si>
  <si>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</si>
  <si>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</si>
  <si>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</si>
  <si>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</si>
  <si>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</si>
  <si>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</si>
  <si>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</si>
  <si>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</si>
  <si>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</si>
  <si>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</si>
  <si>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</si>
  <si>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</si>
  <si>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</si>
  <si>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</si>
  <si>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</si>
  <si>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</si>
  <si>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</si>
  <si>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</si>
  <si>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</si>
  <si>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</si>
  <si>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</si>
  <si>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</si>
  <si>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</si>
  <si>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</si>
  <si>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</si>
  <si>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</si>
  <si>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</si>
  <si>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</si>
  <si>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</si>
  <si>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</si>
  <si>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</si>
  <si>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</si>
  <si>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</si>
  <si>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</si>
  <si>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</si>
  <si>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</si>
  <si>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</si>
  <si>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</si>
  <si>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</si>
  <si>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</si>
  <si>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</si>
  <si>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</si>
  <si>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</si>
  <si>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岩手県軽米町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</si>
  <si>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</si>
  <si>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</si>
  <si>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</si>
  <si>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</si>
  <si>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</si>
  <si>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</si>
  <si>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</si>
  <si>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</si>
  <si>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</si>
  <si>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</si>
  <si>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</si>
  <si>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</si>
  <si>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</si>
  <si>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</si>
  <si>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</si>
  <si>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</si>
  <si>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</si>
  <si>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</si>
  <si>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</si>
  <si>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</si>
  <si>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</si>
  <si>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</si>
  <si>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</si>
  <si>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</si>
  <si>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</si>
  <si>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</si>
  <si>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</si>
  <si>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</si>
  <si>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</si>
  <si>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</si>
  <si>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</si>
  <si>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</si>
  <si>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</si>
  <si>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</si>
  <si>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</si>
  <si>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</si>
  <si>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</si>
  <si>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</si>
  <si>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</si>
  <si>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</si>
  <si>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</si>
  <si>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</si>
  <si>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</si>
  <si>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</si>
  <si>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</si>
  <si>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</si>
  <si>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</si>
  <si>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</si>
  <si>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</si>
  <si>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</si>
  <si>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</si>
  <si>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</si>
  <si>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</si>
  <si>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</si>
  <si>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</si>
  <si>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</si>
  <si>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</si>
  <si>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</si>
  <si>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</si>
  <si>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</si>
  <si>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</si>
  <si>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</si>
  <si>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</si>
  <si>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</si>
  <si>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</si>
  <si>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</si>
  <si>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</si>
  <si>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</si>
  <si>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</si>
  <si>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</si>
  <si>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</si>
  <si>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</si>
  <si>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</si>
  <si>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</si>
  <si>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</si>
  <si>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</si>
  <si>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</si>
  <si>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</si>
  <si>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</si>
  <si>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</si>
  <si>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</si>
  <si>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</si>
  <si>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</si>
  <si>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</si>
  <si>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</si>
  <si>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</si>
  <si>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</si>
  <si>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</si>
  <si>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</si>
  <si>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</si>
  <si>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</si>
  <si>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</si>
  <si>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</si>
  <si>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</si>
  <si>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</si>
  <si>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</si>
  <si>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</si>
  <si>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</si>
  <si>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</si>
  <si>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</si>
  <si>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</si>
  <si>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</si>
  <si>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</si>
  <si>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</si>
  <si>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</si>
  <si>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</si>
  <si>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</si>
  <si>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</si>
  <si>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</si>
  <si>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</si>
  <si>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</si>
  <si>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</si>
  <si>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</si>
  <si>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</si>
  <si>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</si>
  <si>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</si>
  <si>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</si>
  <si>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</si>
  <si>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</si>
  <si>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</si>
  <si>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</si>
  <si>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</si>
  <si>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</si>
  <si>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</si>
  <si>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</si>
  <si>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</si>
  <si>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</si>
  <si>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</si>
  <si>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</si>
  <si>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</si>
  <si>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</si>
  <si>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</si>
  <si>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</si>
  <si>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</si>
  <si>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</si>
  <si>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</si>
  <si>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</si>
  <si>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</si>
  <si>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</si>
  <si>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</si>
  <si>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</si>
  <si>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</si>
  <si>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</si>
  <si>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</si>
  <si>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</si>
  <si>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</si>
  <si>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</si>
  <si>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</si>
  <si>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</si>
  <si>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</si>
  <si>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岩手県軽米町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</si>
  <si>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</si>
  <si>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</si>
  <si>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</si>
  <si>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</si>
  <si>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</si>
  <si>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</si>
  <si>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</si>
  <si>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</si>
  <si>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</si>
  <si>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</si>
  <si>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</si>
  <si>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</si>
  <si>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</si>
  <si>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</si>
  <si>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</si>
  <si>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</si>
  <si>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</si>
  <si>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</si>
  <si>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</si>
  <si>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</si>
  <si>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</si>
  <si>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</si>
  <si>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</si>
  <si>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</si>
  <si>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</si>
  <si>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</si>
  <si>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</si>
  <si>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</si>
  <si>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</si>
  <si>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</si>
  <si>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</si>
  <si>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</si>
  <si>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</si>
  <si>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</si>
  <si>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</si>
  <si>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</si>
  <si>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</si>
  <si>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</si>
  <si>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</si>
  <si>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</si>
  <si>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</si>
  <si>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</si>
  <si>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</si>
  <si>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</si>
  <si>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</si>
  <si>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</si>
  <si>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</si>
  <si>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</si>
  <si>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</si>
  <si>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</si>
  <si>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</si>
  <si>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</si>
  <si>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</si>
  <si>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</si>
  <si>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</si>
  <si>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</si>
  <si>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</si>
  <si>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</si>
  <si>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</si>
  <si>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</si>
  <si>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</si>
  <si>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</si>
  <si>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</si>
  <si>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</si>
  <si>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</si>
  <si>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</si>
  <si>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</si>
  <si>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</si>
  <si>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</si>
  <si>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</si>
  <si>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</si>
  <si>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</si>
  <si>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</si>
  <si>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</si>
  <si>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</si>
  <si>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</si>
  <si>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</si>
  <si>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</si>
  <si>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</si>
  <si>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</si>
  <si>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</si>
  <si>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</si>
  <si>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</si>
  <si>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</si>
  <si>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</si>
  <si>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</si>
  <si>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</si>
  <si>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</si>
  <si>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</si>
  <si>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</si>
  <si>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</si>
  <si>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</si>
  <si>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</si>
  <si>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</si>
  <si>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</si>
  <si>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</si>
  <si>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</si>
  <si>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</si>
  <si>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</si>
  <si>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</si>
  <si>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</si>
  <si>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</si>
  <si>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</si>
  <si>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</si>
  <si>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</si>
  <si>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</si>
  <si>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</si>
  <si>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</si>
  <si>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</si>
  <si>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</si>
  <si>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</si>
  <si>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</si>
  <si>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</si>
  <si>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</si>
  <si>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</si>
  <si>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</si>
  <si>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</si>
  <si>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</si>
  <si>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</si>
  <si>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</si>
  <si>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</si>
  <si>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</si>
  <si>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</si>
  <si>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</si>
  <si>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</si>
  <si>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</si>
  <si>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</si>
  <si>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</si>
  <si>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</si>
  <si>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</si>
  <si>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</si>
  <si>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</si>
  <si>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</si>
  <si>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</si>
  <si>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</si>
  <si>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</si>
  <si>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</si>
  <si>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</si>
  <si>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</si>
  <si>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</si>
  <si>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</si>
  <si>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</si>
  <si>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</si>
  <si>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</si>
  <si>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</si>
  <si>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</si>
  <si>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</si>
  <si>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</si>
  <si>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</si>
  <si>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</si>
  <si>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</si>
  <si>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</si>
  <si>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</si>
  <si>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</si>
  <si>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</si>
  <si>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</si>
  <si>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</si>
  <si>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</si>
  <si>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</si>
  <si>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</si>
  <si>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</si>
  <si>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</si>
  <si>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</si>
  <si>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</si>
  <si>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</si>
  <si>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</si>
  <si>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</si>
  <si>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</si>
  <si>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</si>
  <si>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</si>
  <si>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</si>
  <si>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</si>
  <si>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</si>
  <si>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</si>
  <si>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4.53</t>
  </si>
  <si>
    <t>水道事業会計</t>
  </si>
  <si>
    <t>一般会計</t>
  </si>
  <si>
    <t>下水道事業会計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</si>
  <si>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</si>
  <si>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</si>
  <si>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</si>
  <si>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</si>
  <si>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</si>
  <si>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</si>
  <si>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</si>
  <si>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</si>
  <si>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</si>
  <si>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</si>
  <si>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38"/>
  </si>
  <si>
    <t>岩手県市町村総合事務組合（一般会計）</t>
    <rPh sb="0" eb="3">
      <t>イワテケン</t>
    </rPh>
    <rPh sb="3" eb="12">
      <t>シチョウソンソウゴウジムクミアイ</t>
    </rPh>
    <rPh sb="13" eb="17">
      <t>イッパンカイケイ</t>
    </rPh>
    <phoneticPr fontId="10"/>
  </si>
  <si>
    <t>岩手県市町村総合事務組合（特別会計）</t>
    <rPh sb="0" eb="3">
      <t>イワテケン</t>
    </rPh>
    <rPh sb="3" eb="12">
      <t>シチョウソンソウゴウジムクミアイ</t>
    </rPh>
    <rPh sb="13" eb="15">
      <t>トクベツ</t>
    </rPh>
    <rPh sb="15" eb="17">
      <t>カイケイ</t>
    </rPh>
    <phoneticPr fontId="10"/>
  </si>
  <si>
    <t>二戸地区広域行政事務組合（一般会計）</t>
    <rPh sb="0" eb="2">
      <t>ニノヘ</t>
    </rPh>
    <rPh sb="2" eb="12">
      <t>チクコウイキギョウセイジムクミアイ</t>
    </rPh>
    <rPh sb="13" eb="15">
      <t>イッパン</t>
    </rPh>
    <rPh sb="15" eb="17">
      <t>カイケイ</t>
    </rPh>
    <phoneticPr fontId="10"/>
  </si>
  <si>
    <t>二戸地区広域行政事務組合（特別会計）</t>
    <rPh sb="0" eb="2">
      <t>ニノヘ</t>
    </rPh>
    <rPh sb="2" eb="12">
      <t>チクコウイキギョウセイジムクミアイ</t>
    </rPh>
    <rPh sb="13" eb="15">
      <t>トクベツ</t>
    </rPh>
    <rPh sb="15" eb="17">
      <t>カイケイ</t>
    </rPh>
    <phoneticPr fontId="10"/>
  </si>
  <si>
    <t>岩手県後期高齢者医療広域連合（一般会計）</t>
    <rPh sb="0" eb="10">
      <t>イワテケンコウキコウレイシャイリョウ</t>
    </rPh>
    <rPh sb="10" eb="14">
      <t>コウイキレンゴウ</t>
    </rPh>
    <rPh sb="15" eb="19">
      <t>イッパンカイケイ</t>
    </rPh>
    <phoneticPr fontId="10"/>
  </si>
  <si>
    <t>岩手県後期高齢者医療広域連合（特別会計）</t>
    <rPh sb="0" eb="10">
      <t>イワテケンコウキコウレイシャイリョウ</t>
    </rPh>
    <rPh sb="10" eb="14">
      <t>コウイキレンゴウ</t>
    </rPh>
    <rPh sb="15" eb="17">
      <t>トクベツ</t>
    </rPh>
    <rPh sb="17" eb="19">
      <t>カイケイ</t>
    </rPh>
    <phoneticPr fontId="10"/>
  </si>
  <si>
    <t>-</t>
    <phoneticPr fontId="2"/>
  </si>
  <si>
    <t>軽米教育施設運営会</t>
    <rPh sb="0" eb="2">
      <t>カルマイ</t>
    </rPh>
    <rPh sb="2" eb="9">
      <t>キョウイクシセツウンエイカイ</t>
    </rPh>
    <phoneticPr fontId="10"/>
  </si>
  <si>
    <t>軽米町産業開発</t>
    <rPh sb="0" eb="7">
      <t>カルマイマチサンギョウカイハツ</t>
    </rPh>
    <phoneticPr fontId="10"/>
  </si>
  <si>
    <t>ふるさとづくり振興基金</t>
    <phoneticPr fontId="5"/>
  </si>
  <si>
    <t>公共施設等総合管理基金</t>
    <phoneticPr fontId="5"/>
  </si>
  <si>
    <t>地域福祉振興基金</t>
    <phoneticPr fontId="5"/>
  </si>
  <si>
    <t>森林環境整備基金</t>
    <phoneticPr fontId="5"/>
  </si>
  <si>
    <t>ふるさと支援基金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</si>
</sst>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DC51-45A9-A215-43BD8C14CF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142155</c:v>
                </c:pt>
                <c:pt idx="1">
                  <c:v>149758</c:v>
                </c:pt>
                <c:pt idx="2">
                  <c:v>246733</c:v>
                </c:pt>
                <c:pt idx="3">
                  <c:v>199317</c:v>
                </c:pt>
                <c:pt idx="4">
                  <c:v>65481</c:v>
                </c:pt>
              </c:numCache>
            </c:numRef>
          </c:val>
          <c:smooth val="0"/>
          <c:extLst>
            <c:ext xmlns:c16="http://schemas.microsoft.com/office/drawing/2014/chart" uri="{C3380CC4-5D6E-409C-BE32-E72D297353CC}">
              <c16:uniqueId val="{00000001-DC51-45A9-A215-43BD8C14CF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c:v>
                </c:pt>
                <c:pt idx="1">
                  <c:v>10.26</c:v>
                </c:pt>
                <c:pt idx="2">
                  <c:v>11.15</c:v>
                </c:pt>
                <c:pt idx="3">
                  <c:v>14.31</c:v>
                </c:pt>
                <c:pt idx="4">
                  <c:v>9.48</c:v>
                </c:pt>
              </c:numCache>
            </c:numRef>
          </c:val>
          <c:extLst>
            <c:ext xmlns:c16="http://schemas.microsoft.com/office/drawing/2014/chart" uri="{C3380CC4-5D6E-409C-BE32-E72D297353CC}">
              <c16:uniqueId val="{00000000-6B30-4A7E-9BA1-4FAE8DC6FA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30.96</c:v>
                </c:pt>
                <c:pt idx="1">
                  <c:v>33.07</c:v>
                </c:pt>
                <c:pt idx="2">
                  <c:v>39.82</c:v>
                </c:pt>
                <c:pt idx="3">
                  <c:v>37.6</c:v>
                </c:pt>
                <c:pt idx="4">
                  <c:v>36.82</c:v>
                </c:pt>
              </c:numCache>
            </c:numRef>
          </c:val>
          <c:extLst>
            <c:ext xmlns:c16="http://schemas.microsoft.com/office/drawing/2014/chart" uri="{C3380CC4-5D6E-409C-BE32-E72D297353CC}">
              <c16:uniqueId val="{00000001-6B30-4A7E-9BA1-4FAE8DC6FA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3.11</c:v>
                </c:pt>
                <c:pt idx="1">
                  <c:v>6.54</c:v>
                </c:pt>
                <c:pt idx="2">
                  <c:v>5.0999999999999996</c:v>
                </c:pt>
                <c:pt idx="3">
                  <c:v>1.1599999999999999</c:v>
                </c:pt>
                <c:pt idx="4">
                  <c:v>-4.53</c:v>
                </c:pt>
              </c:numCache>
            </c:numRef>
          </c:val>
          <c:smooth val="0"/>
          <c:extLst>
            <c:ext xmlns:c16="http://schemas.microsoft.com/office/drawing/2014/chart" uri="{C3380CC4-5D6E-409C-BE32-E72D297353CC}">
              <c16:uniqueId val="{00000002-6B30-4A7E-9BA1-4FAE8DC6FA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c:v>
                </c:pt>
                <c:pt idx="4">
                  <c:v>#N/A</c:v>
                </c:pt>
                <c:pt idx="5">
                  <c:v>0.08</c:v>
                </c:pt>
                <c:pt idx="6">
                  <c:v>#N/A</c:v>
                </c:pt>
                <c:pt idx="7">
                  <c:v>0.19</c:v>
                </c:pt>
                <c:pt idx="8">
                  <c:v>0</c:v>
                </c:pt>
                <c:pt idx="9">
                  <c:v>0</c:v>
                </c:pt>
              </c:numCache>
            </c:numRef>
          </c:val>
          <c:extLst>
            <c:ext xmlns:c16="http://schemas.microsoft.com/office/drawing/2014/chart" uri="{C3380CC4-5D6E-409C-BE32-E72D297353CC}">
              <c16:uniqueId val="{00000000-72A9-4A32-8A9F-0405FD6502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A9-4A32-8A9F-0405FD6502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A9-4A32-8A9F-0405FD65027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A9-4A32-8A9F-0405FD65027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0.08</c:v>
                </c:pt>
                <c:pt idx="8">
                  <c:v>#N/A</c:v>
                </c:pt>
                <c:pt idx="9">
                  <c:v>0</c:v>
                </c:pt>
              </c:numCache>
            </c:numRef>
          </c:val>
          <c:extLst>
            <c:ext xmlns:c16="http://schemas.microsoft.com/office/drawing/2014/chart" uri="{C3380CC4-5D6E-409C-BE32-E72D297353CC}">
              <c16:uniqueId val="{00000004-72A9-4A32-8A9F-0405FD65027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2A9-4A32-8A9F-0405FD6502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0.44</c:v>
                </c:pt>
                <c:pt idx="4">
                  <c:v>#N/A</c:v>
                </c:pt>
                <c:pt idx="5">
                  <c:v>0.17</c:v>
                </c:pt>
                <c:pt idx="6">
                  <c:v>#N/A</c:v>
                </c:pt>
                <c:pt idx="7">
                  <c:v>0.05</c:v>
                </c:pt>
                <c:pt idx="8">
                  <c:v>#N/A</c:v>
                </c:pt>
                <c:pt idx="9">
                  <c:v>0.05</c:v>
                </c:pt>
              </c:numCache>
            </c:numRef>
          </c:val>
          <c:extLst>
            <c:ext xmlns:c16="http://schemas.microsoft.com/office/drawing/2014/chart" uri="{C3380CC4-5D6E-409C-BE32-E72D297353CC}">
              <c16:uniqueId val="{00000006-72A9-4A32-8A9F-0405FD65027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1.01</c:v>
                </c:pt>
              </c:numCache>
            </c:numRef>
          </c:val>
          <c:extLst>
            <c:ext xmlns:c16="http://schemas.microsoft.com/office/drawing/2014/chart" uri="{C3380CC4-5D6E-409C-BE32-E72D297353CC}">
              <c16:uniqueId val="{00000007-72A9-4A32-8A9F-0405FD6502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7.9</c:v>
                </c:pt>
                <c:pt idx="2">
                  <c:v>#N/A</c:v>
                </c:pt>
                <c:pt idx="3">
                  <c:v>10.25</c:v>
                </c:pt>
                <c:pt idx="4">
                  <c:v>#N/A</c:v>
                </c:pt>
                <c:pt idx="5">
                  <c:v>11.14</c:v>
                </c:pt>
                <c:pt idx="6">
                  <c:v>#N/A</c:v>
                </c:pt>
                <c:pt idx="7">
                  <c:v>14.3</c:v>
                </c:pt>
                <c:pt idx="8">
                  <c:v>#N/A</c:v>
                </c:pt>
                <c:pt idx="9">
                  <c:v>9.4700000000000006</c:v>
                </c:pt>
              </c:numCache>
            </c:numRef>
          </c:val>
          <c:extLst>
            <c:ext xmlns:c16="http://schemas.microsoft.com/office/drawing/2014/chart" uri="{C3380CC4-5D6E-409C-BE32-E72D297353CC}">
              <c16:uniqueId val="{00000008-72A9-4A32-8A9F-0405FD6502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21.68</c:v>
                </c:pt>
                <c:pt idx="2">
                  <c:v>#N/A</c:v>
                </c:pt>
                <c:pt idx="3">
                  <c:v>19.66</c:v>
                </c:pt>
                <c:pt idx="4">
                  <c:v>#N/A</c:v>
                </c:pt>
                <c:pt idx="5">
                  <c:v>19.010000000000002</c:v>
                </c:pt>
                <c:pt idx="6">
                  <c:v>#N/A</c:v>
                </c:pt>
                <c:pt idx="7">
                  <c:v>18.07</c:v>
                </c:pt>
                <c:pt idx="8">
                  <c:v>#N/A</c:v>
                </c:pt>
                <c:pt idx="9">
                  <c:v>17.07</c:v>
                </c:pt>
              </c:numCache>
            </c:numRef>
          </c:val>
          <c:extLst>
            <c:ext xmlns:c16="http://schemas.microsoft.com/office/drawing/2014/chart" uri="{C3380CC4-5D6E-409C-BE32-E72D297353CC}">
              <c16:uniqueId val="{00000009-72A9-4A32-8A9F-0405FD6502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620</c:v>
                </c:pt>
                <c:pt idx="5">
                  <c:v>632</c:v>
                </c:pt>
                <c:pt idx="8">
                  <c:v>646</c:v>
                </c:pt>
                <c:pt idx="11">
                  <c:v>649</c:v>
                </c:pt>
                <c:pt idx="14">
                  <c:v>674</c:v>
                </c:pt>
              </c:numCache>
            </c:numRef>
          </c:val>
          <c:extLst>
            <c:ext xmlns:c16="http://schemas.microsoft.com/office/drawing/2014/chart" uri="{C3380CC4-5D6E-409C-BE32-E72D297353CC}">
              <c16:uniqueId val="{00000000-BD87-4713-803C-1EB861F8C7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87-4713-803C-1EB861F8C7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2</c:v>
                </c:pt>
                <c:pt idx="9">
                  <c:v>2</c:v>
                </c:pt>
                <c:pt idx="12">
                  <c:v>3</c:v>
                </c:pt>
              </c:numCache>
            </c:numRef>
          </c:val>
          <c:extLst>
            <c:ext xmlns:c16="http://schemas.microsoft.com/office/drawing/2014/chart" uri="{C3380CC4-5D6E-409C-BE32-E72D297353CC}">
              <c16:uniqueId val="{00000002-BD87-4713-803C-1EB861F8C7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23</c:v>
                </c:pt>
                <c:pt idx="6">
                  <c:v>23</c:v>
                </c:pt>
                <c:pt idx="9">
                  <c:v>23</c:v>
                </c:pt>
                <c:pt idx="12">
                  <c:v>32</c:v>
                </c:pt>
              </c:numCache>
            </c:numRef>
          </c:val>
          <c:extLst>
            <c:ext xmlns:c16="http://schemas.microsoft.com/office/drawing/2014/chart" uri="{C3380CC4-5D6E-409C-BE32-E72D297353CC}">
              <c16:uniqueId val="{00000003-BD87-4713-803C-1EB861F8C7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163</c:v>
                </c:pt>
                <c:pt idx="3">
                  <c:v>161</c:v>
                </c:pt>
                <c:pt idx="6">
                  <c:v>156</c:v>
                </c:pt>
                <c:pt idx="9">
                  <c:v>159</c:v>
                </c:pt>
                <c:pt idx="12">
                  <c:v>150</c:v>
                </c:pt>
              </c:numCache>
            </c:numRef>
          </c:val>
          <c:extLst>
            <c:ext xmlns:c16="http://schemas.microsoft.com/office/drawing/2014/chart" uri="{C3380CC4-5D6E-409C-BE32-E72D297353CC}">
              <c16:uniqueId val="{00000004-BD87-4713-803C-1EB861F8C7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87-4713-803C-1EB861F8C7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87-4713-803C-1EB861F8C7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817</c:v>
                </c:pt>
                <c:pt idx="3">
                  <c:v>858</c:v>
                </c:pt>
                <c:pt idx="6">
                  <c:v>882</c:v>
                </c:pt>
                <c:pt idx="9">
                  <c:v>860</c:v>
                </c:pt>
                <c:pt idx="12">
                  <c:v>884</c:v>
                </c:pt>
              </c:numCache>
            </c:numRef>
          </c:val>
          <c:extLst>
            <c:ext xmlns:c16="http://schemas.microsoft.com/office/drawing/2014/chart" uri="{C3380CC4-5D6E-409C-BE32-E72D297353CC}">
              <c16:uniqueId val="{00000007-BD87-4713-803C-1EB861F8C7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386</c:v>
                </c:pt>
                <c:pt idx="2">
                  <c:v>#N/A</c:v>
                </c:pt>
                <c:pt idx="3">
                  <c:v>#N/A</c:v>
                </c:pt>
                <c:pt idx="4">
                  <c:v>411</c:v>
                </c:pt>
                <c:pt idx="5">
                  <c:v>#N/A</c:v>
                </c:pt>
                <c:pt idx="6">
                  <c:v>#N/A</c:v>
                </c:pt>
                <c:pt idx="7">
                  <c:v>417</c:v>
                </c:pt>
                <c:pt idx="8">
                  <c:v>#N/A</c:v>
                </c:pt>
                <c:pt idx="9">
                  <c:v>#N/A</c:v>
                </c:pt>
                <c:pt idx="10">
                  <c:v>395</c:v>
                </c:pt>
                <c:pt idx="11">
                  <c:v>#N/A</c:v>
                </c:pt>
                <c:pt idx="12">
                  <c:v>#N/A</c:v>
                </c:pt>
                <c:pt idx="13">
                  <c:v>395</c:v>
                </c:pt>
                <c:pt idx="14">
                  <c:v>#N/A</c:v>
                </c:pt>
              </c:numCache>
            </c:numRef>
          </c:val>
          <c:smooth val="0"/>
          <c:extLst>
            <c:ext xmlns:c16="http://schemas.microsoft.com/office/drawing/2014/chart" uri="{C3380CC4-5D6E-409C-BE32-E72D297353CC}">
              <c16:uniqueId val="{00000008-BD87-4713-803C-1EB861F8C7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6714</c:v>
                </c:pt>
                <c:pt idx="5">
                  <c:v>6633</c:v>
                </c:pt>
                <c:pt idx="8">
                  <c:v>6838</c:v>
                </c:pt>
                <c:pt idx="11">
                  <c:v>7016</c:v>
                </c:pt>
                <c:pt idx="14">
                  <c:v>6688</c:v>
                </c:pt>
              </c:numCache>
            </c:numRef>
          </c:val>
          <c:extLst>
            <c:ext xmlns:c16="http://schemas.microsoft.com/office/drawing/2014/chart" uri="{C3380CC4-5D6E-409C-BE32-E72D297353CC}">
              <c16:uniqueId val="{00000000-8D33-4F5F-931C-D8C5A16A57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c:v>
                </c:pt>
                <c:pt idx="5">
                  <c:v>26</c:v>
                </c:pt>
                <c:pt idx="8">
                  <c:v>64</c:v>
                </c:pt>
                <c:pt idx="11">
                  <c:v>350</c:v>
                </c:pt>
                <c:pt idx="14">
                  <c:v>358</c:v>
                </c:pt>
              </c:numCache>
            </c:numRef>
          </c:val>
          <c:extLst>
            <c:ext xmlns:c16="http://schemas.microsoft.com/office/drawing/2014/chart" uri="{C3380CC4-5D6E-409C-BE32-E72D297353CC}">
              <c16:uniqueId val="{00000001-8D33-4F5F-931C-D8C5A16A57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2074</c:v>
                </c:pt>
                <c:pt idx="5">
                  <c:v>2496</c:v>
                </c:pt>
                <c:pt idx="8">
                  <c:v>2695</c:v>
                </c:pt>
                <c:pt idx="11">
                  <c:v>2896</c:v>
                </c:pt>
                <c:pt idx="14">
                  <c:v>3210</c:v>
                </c:pt>
              </c:numCache>
            </c:numRef>
          </c:val>
          <c:extLst>
            <c:ext xmlns:c16="http://schemas.microsoft.com/office/drawing/2014/chart" uri="{C3380CC4-5D6E-409C-BE32-E72D297353CC}">
              <c16:uniqueId val="{00000002-8D33-4F5F-931C-D8C5A16A57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33-4F5F-931C-D8C5A16A57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33-4F5F-931C-D8C5A16A57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33-4F5F-931C-D8C5A16A57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734</c:v>
                </c:pt>
                <c:pt idx="3">
                  <c:v>695</c:v>
                </c:pt>
                <c:pt idx="6">
                  <c:v>507</c:v>
                </c:pt>
                <c:pt idx="9">
                  <c:v>478</c:v>
                </c:pt>
                <c:pt idx="12">
                  <c:v>503</c:v>
                </c:pt>
              </c:numCache>
            </c:numRef>
          </c:val>
          <c:extLst>
            <c:ext xmlns:c16="http://schemas.microsoft.com/office/drawing/2014/chart" uri="{C3380CC4-5D6E-409C-BE32-E72D297353CC}">
              <c16:uniqueId val="{00000006-8D33-4F5F-931C-D8C5A16A57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c:v>
                </c:pt>
                <c:pt idx="3">
                  <c:v>336</c:v>
                </c:pt>
                <c:pt idx="6">
                  <c:v>317</c:v>
                </c:pt>
                <c:pt idx="9">
                  <c:v>291</c:v>
                </c:pt>
                <c:pt idx="12">
                  <c:v>259</c:v>
                </c:pt>
              </c:numCache>
            </c:numRef>
          </c:val>
          <c:extLst>
            <c:ext xmlns:c16="http://schemas.microsoft.com/office/drawing/2014/chart" uri="{C3380CC4-5D6E-409C-BE32-E72D297353CC}">
              <c16:uniqueId val="{00000007-8D33-4F5F-931C-D8C5A16A57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2245</c:v>
                </c:pt>
                <c:pt idx="3">
                  <c:v>2117</c:v>
                </c:pt>
                <c:pt idx="6">
                  <c:v>1920</c:v>
                </c:pt>
                <c:pt idx="9">
                  <c:v>1683</c:v>
                </c:pt>
                <c:pt idx="12">
                  <c:v>1504</c:v>
                </c:pt>
              </c:numCache>
            </c:numRef>
          </c:val>
          <c:extLst>
            <c:ext xmlns:c16="http://schemas.microsoft.com/office/drawing/2014/chart" uri="{C3380CC4-5D6E-409C-BE32-E72D297353CC}">
              <c16:uniqueId val="{00000008-8D33-4F5F-931C-D8C5A16A57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D33-4F5F-931C-D8C5A16A57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8397</c:v>
                </c:pt>
                <c:pt idx="3">
                  <c:v>8452</c:v>
                </c:pt>
                <c:pt idx="6">
                  <c:v>8886</c:v>
                </c:pt>
                <c:pt idx="9">
                  <c:v>9193</c:v>
                </c:pt>
                <c:pt idx="12">
                  <c:v>8782</c:v>
                </c:pt>
              </c:numCache>
            </c:numRef>
          </c:val>
          <c:extLst>
            <c:ext xmlns:c16="http://schemas.microsoft.com/office/drawing/2014/chart" uri="{C3380CC4-5D6E-409C-BE32-E72D297353CC}">
              <c16:uniqueId val="{0000000A-8D33-4F5F-931C-D8C5A16A57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2701</c:v>
                </c:pt>
                <c:pt idx="2">
                  <c:v>#N/A</c:v>
                </c:pt>
                <c:pt idx="3">
                  <c:v>#N/A</c:v>
                </c:pt>
                <c:pt idx="4">
                  <c:v>2444</c:v>
                </c:pt>
                <c:pt idx="5">
                  <c:v>#N/A</c:v>
                </c:pt>
                <c:pt idx="6">
                  <c:v>#N/A</c:v>
                </c:pt>
                <c:pt idx="7">
                  <c:v>2032</c:v>
                </c:pt>
                <c:pt idx="8">
                  <c:v>#N/A</c:v>
                </c:pt>
                <c:pt idx="9">
                  <c:v>#N/A</c:v>
                </c:pt>
                <c:pt idx="10">
                  <c:v>1383</c:v>
                </c:pt>
                <c:pt idx="11">
                  <c:v>#N/A</c:v>
                </c:pt>
                <c:pt idx="12">
                  <c:v>#N/A</c:v>
                </c:pt>
                <c:pt idx="13">
                  <c:v>791</c:v>
                </c:pt>
                <c:pt idx="14">
                  <c:v>#N/A</c:v>
                </c:pt>
              </c:numCache>
            </c:numRef>
          </c:val>
          <c:smooth val="0"/>
          <c:extLst>
            <c:ext xmlns:c16="http://schemas.microsoft.com/office/drawing/2014/chart" uri="{C3380CC4-5D6E-409C-BE32-E72D297353CC}">
              <c16:uniqueId val="{0000000B-8D33-4F5F-931C-D8C5A16A57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1743</c:v>
                </c:pt>
                <c:pt idx="1">
                  <c:v>1653</c:v>
                </c:pt>
                <c:pt idx="2">
                  <c:v>1653</c:v>
                </c:pt>
              </c:numCache>
            </c:numRef>
          </c:val>
          <c:extLst>
            <c:ext xmlns:c16="http://schemas.microsoft.com/office/drawing/2014/chart" uri="{C3380CC4-5D6E-409C-BE32-E72D297353CC}">
              <c16:uniqueId val="{00000000-B469-4214-852D-3AF2647254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195</c:v>
                </c:pt>
                <c:pt idx="1">
                  <c:v>406</c:v>
                </c:pt>
                <c:pt idx="2">
                  <c:v>617</c:v>
                </c:pt>
              </c:numCache>
            </c:numRef>
          </c:val>
          <c:extLst>
            <c:ext xmlns:c16="http://schemas.microsoft.com/office/drawing/2014/chart" uri="{C3380CC4-5D6E-409C-BE32-E72D297353CC}">
              <c16:uniqueId val="{00000001-B469-4214-852D-3AF2647254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557</c:v>
                </c:pt>
                <c:pt idx="1">
                  <c:v>639</c:v>
                </c:pt>
                <c:pt idx="2">
                  <c:v>791</c:v>
                </c:pt>
              </c:numCache>
            </c:numRef>
          </c:val>
          <c:extLst>
            <c:ext xmlns:c16="http://schemas.microsoft.com/office/drawing/2014/chart" uri="{C3380CC4-5D6E-409C-BE32-E72D297353CC}">
              <c16:uniqueId val="{00000002-B469-4214-852D-3AF2647254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岩手県軽米町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年度の実質公債費比率（３ヵ年平均）は前年度比</a:t>
          </a:r>
          <a:r>
            <a:rPr kumimoji="1" lang="en-US" altLang="ja-JP" sz="1200">
              <a:solidFill>
                <a:sysClr val="windowText" lastClr="000000"/>
              </a:solidFill>
              <a:latin typeface="ＭＳ ゴシック" pitchFamily="49" charset="-128"/>
              <a:ea typeface="ＭＳ ゴシック" pitchFamily="49" charset="-128"/>
            </a:rPr>
            <a:t>0.1</a:t>
          </a:r>
          <a:r>
            <a:rPr kumimoji="1" lang="ja-JP" altLang="en-US" sz="1200">
              <a:solidFill>
                <a:sysClr val="windowText" lastClr="000000"/>
              </a:solidFill>
              <a:latin typeface="ＭＳ ゴシック" pitchFamily="49" charset="-128"/>
              <a:ea typeface="ＭＳ ゴシック" pitchFamily="49" charset="-128"/>
            </a:rPr>
            <a:t>ポイント減の</a:t>
          </a:r>
          <a:r>
            <a:rPr kumimoji="1" lang="en-US" altLang="ja-JP" sz="1200">
              <a:solidFill>
                <a:sysClr val="windowText" lastClr="000000"/>
              </a:solidFill>
              <a:latin typeface="ＭＳ ゴシック" pitchFamily="49" charset="-128"/>
              <a:ea typeface="ＭＳ ゴシック" pitchFamily="49" charset="-128"/>
            </a:rPr>
            <a:t>10.6</a:t>
          </a:r>
          <a:r>
            <a:rPr kumimoji="1" lang="ja-JP" altLang="en-US" sz="1200">
              <a:solidFill>
                <a:sysClr val="windowText" lastClr="000000"/>
              </a:solidFill>
              <a:latin typeface="ＭＳ ゴシック" pitchFamily="49" charset="-128"/>
              <a:ea typeface="ＭＳ ゴシック" pitchFamily="49" charset="-128"/>
            </a:rPr>
            <a:t>％となった。</a:t>
          </a:r>
        </a:p>
        <a:p>
          <a:r>
            <a:rPr kumimoji="1" lang="ja-JP" altLang="en-US" sz="1200">
              <a:solidFill>
                <a:sysClr val="windowText" lastClr="000000"/>
              </a:solidFill>
              <a:latin typeface="ＭＳ ゴシック" pitchFamily="49" charset="-128"/>
              <a:ea typeface="ＭＳ ゴシック" pitchFamily="49" charset="-128"/>
            </a:rPr>
            <a:t>　単年度の比率は令和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年度は</a:t>
          </a:r>
          <a:r>
            <a:rPr kumimoji="1" lang="en-US" altLang="ja-JP" sz="1200">
              <a:solidFill>
                <a:sysClr val="windowText" lastClr="000000"/>
              </a:solidFill>
              <a:latin typeface="ＭＳ ゴシック" pitchFamily="49" charset="-128"/>
              <a:ea typeface="ＭＳ ゴシック" pitchFamily="49" charset="-128"/>
            </a:rPr>
            <a:t>11.2</a:t>
          </a:r>
          <a:r>
            <a:rPr kumimoji="1" lang="ja-JP" altLang="en-US" sz="1200">
              <a:solidFill>
                <a:sysClr val="windowText" lastClr="000000"/>
              </a:solidFill>
              <a:latin typeface="ＭＳ ゴシック" pitchFamily="49" charset="-128"/>
              <a:ea typeface="ＭＳ ゴシック" pitchFamily="49" charset="-128"/>
            </a:rPr>
            <a:t>％、令和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年度は</a:t>
          </a:r>
          <a:r>
            <a:rPr kumimoji="1" lang="en-US" altLang="ja-JP" sz="1200">
              <a:solidFill>
                <a:sysClr val="windowText" lastClr="000000"/>
              </a:solidFill>
              <a:latin typeface="ＭＳ ゴシック" pitchFamily="49" charset="-128"/>
              <a:ea typeface="ＭＳ ゴシック" pitchFamily="49" charset="-128"/>
            </a:rPr>
            <a:t>10.5</a:t>
          </a:r>
          <a:r>
            <a:rPr kumimoji="1" lang="ja-JP" altLang="en-US" sz="1200">
              <a:solidFill>
                <a:sysClr val="windowText" lastClr="000000"/>
              </a:solidFill>
              <a:latin typeface="ＭＳ ゴシック" pitchFamily="49" charset="-128"/>
              <a:ea typeface="ＭＳ ゴシック" pitchFamily="49" charset="-128"/>
            </a:rPr>
            <a:t>％、令和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年度は</a:t>
          </a:r>
          <a:r>
            <a:rPr kumimoji="1" lang="en-US" altLang="ja-JP" sz="1200">
              <a:solidFill>
                <a:sysClr val="windowText" lastClr="000000"/>
              </a:solidFill>
              <a:latin typeface="ＭＳ ゴシック" pitchFamily="49" charset="-128"/>
              <a:ea typeface="ＭＳ ゴシック" pitchFamily="49" charset="-128"/>
            </a:rPr>
            <a:t>10.3</a:t>
          </a:r>
          <a:r>
            <a:rPr kumimoji="1" lang="ja-JP" altLang="en-US" sz="1200">
              <a:solidFill>
                <a:sysClr val="windowText" lastClr="000000"/>
              </a:solidFill>
              <a:latin typeface="ＭＳ ゴシック" pitchFamily="49" charset="-128"/>
              <a:ea typeface="ＭＳ ゴシック" pitchFamily="49" charset="-128"/>
            </a:rPr>
            <a:t>％となっている。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元利償還金は、令和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年度借入の公営住宅建設事業債、文化交流センター整備事業等に係る過疎対策事業債の元金償還開始により</a:t>
          </a:r>
          <a:r>
            <a:rPr kumimoji="1" lang="en-US" altLang="ja-JP" sz="1200">
              <a:solidFill>
                <a:sysClr val="windowText" lastClr="000000"/>
              </a:solidFill>
              <a:latin typeface="ＭＳ ゴシック" pitchFamily="49" charset="-128"/>
              <a:ea typeface="ＭＳ ゴシック" pitchFamily="49" charset="-128"/>
            </a:rPr>
            <a:t>24</a:t>
          </a:r>
          <a:r>
            <a:rPr kumimoji="1" lang="ja-JP" altLang="en-US" sz="1200">
              <a:solidFill>
                <a:sysClr val="windowText" lastClr="000000"/>
              </a:solidFill>
              <a:latin typeface="ＭＳ ゴシック" pitchFamily="49" charset="-128"/>
              <a:ea typeface="ＭＳ ゴシック" pitchFamily="49" charset="-128"/>
            </a:rPr>
            <a:t>百万円増加している。</a:t>
          </a:r>
        </a:p>
        <a:p>
          <a:r>
            <a:rPr kumimoji="1" lang="ja-JP" altLang="en-US" sz="1200">
              <a:solidFill>
                <a:sysClr val="windowText" lastClr="000000"/>
              </a:solidFill>
              <a:latin typeface="ＭＳ ゴシック" pitchFamily="49" charset="-128"/>
              <a:ea typeface="ＭＳ ゴシック" pitchFamily="49" charset="-128"/>
            </a:rPr>
            <a:t>　今後も、文化交流センター整備事業、町営住宅整備事業等に係る元金の償還を控えているため、増加していく見込みである。</a:t>
          </a:r>
        </a:p>
        <a:p>
          <a:r>
            <a:rPr kumimoji="1" lang="ja-JP" altLang="en-US" sz="1200">
              <a:solidFill>
                <a:sysClr val="windowText" lastClr="000000"/>
              </a:solidFill>
              <a:latin typeface="ＭＳ ゴシック" pitchFamily="49" charset="-128"/>
              <a:ea typeface="ＭＳ ゴシック" pitchFamily="49" charset="-128"/>
            </a:rPr>
            <a:t>　財政基盤の弱い当町においては分母を構成する地方交付税等の増減にも大きく左右されることから、計画的、効率的な財政運用により、実質公債費率の上昇抑制に努める。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岩手県軽米町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将来負担比率は、前年度の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36.6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16.1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将来負担額のうち地方債現在高は、大規模事業終了による借入額の減により前年度より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411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百万円の減となった。</a:t>
          </a:r>
        </a:p>
        <a:p>
          <a:r>
            <a:rPr kumimoji="1" lang="ja-JP" altLang="en-US" sz="1400">
              <a:solidFill>
                <a:srgbClr val="FF0000"/>
              </a:solidFill>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町債減債基金及びその他特定目的基金の積み立て等により充当可能基金は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314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百万円の増、充当可能特定歳入は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百万円の増、基準財政需要額算入見込額は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328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百万円の減となったことなどから、充当可能財源等については、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百万円の減となった。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財政基盤の弱い当町においては、分母の要素である地方交付税の増減による影響も大きいことから、今後においても、行政改革・定員適正化計画の推進、計画的な財政運用等により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岩手県軽米町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年度末における残高は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百万円で、町債減債基金に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百万円、公共施設等総合管理基金に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百万円を積み立てたこと等により前年度比で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今後も公共施設の更新事業等に多額の費用を要し財源不足が生じる可能性が高く、財政調整基金等の取り崩しにより対応していく予定である。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また、公債費の上昇に伴い、町債減債基金の取り崩しを予定していることから、基金全体の残高は減少していく見込である。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・ふるさとづくり振興基金：ふるさと創生事業に係る交付金の一部を積み立てたもので、地域づくり事業等に充てるものである。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・公共施設等総合管理基金：公共施設の維持管理や処分等に要する経費に充てるものである。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・地域福祉振興基金：総合的な地域福祉振興に要する経費に充てるものである。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・森林環境整備基金：森林環境譲与税の一部を積み立てたもので、森林の適正な管理及び整備等の総合的な林業振興事業に充てるものである。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・ふるさと支援基金：ふるさと納税寄附金の積立により、寄附者の社会的投資を具体化するための事業に充てるものである。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・ふるさとづくり振興基金：増減なし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・ふるさと支援基金：ふるさと納税寄附金の全額を積み立てており、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・森林環境整備基金：森林環境譲与税の一部を積み立てており、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・ふるさとづくり振興金：今後も地域振興施策に活用していく予定であり、減少してく見込である。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・ふるさと支援基金：近年ふるさと納税寄附金収入が増加傾向にある。ふるさと納税寄附金はその全額を基金に積み立てるが、前年度末残高のうち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百万円程度を残して取崩しを行い、各種町づくり事業に活用していく予定である。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・森林環境整備基金：今後の森林所有者意向調査及び森林現況調査等に活用していく予定である。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年度は増減がなかったことから、年度末残高は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等の特殊事情に対応するため、過去の実績等に基づき必要額を積み立てることとするが、公共施設の更新事業等の実施にあたり基金の取崩しが必要となる予定であり、基金残高は今後減少していく見込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地方債の償還計画を踏まえ、令和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年度に地方債償還のピークを迎えるため、それに備えて毎年度計画的に積み立てを行う予定であり、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年度以降は減少予定となっている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岩手県軽米町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7,907
7,818
245.82
7,140,289
6,691,750
425,447
4,488,580
8,781,792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再生可能エネルギー事業に係る税収の増等により近年上昇傾向にあり、令和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0.35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と類似団体平均を</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0.08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しかしながら、人口減少や全国平均を大きく上回る高齢化率（令和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44.5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％）に加え、町内に中心となる産業がないことなどにより財政基盤が弱く、組織の見直しや計画的な定員管理等により行政の効率化に努めている。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今後も軽米町総合発展計画や軽米町人口ビジョン・総合戦略に沿った施策の推進による活力ある町づくりを進めるとともに、企業誘致等による雇用の創出を図ることにより財政基盤の強化に努める。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561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37996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7758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0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分母である経常一般財源総額等では、普通交付税が対前年度比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178</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となったこと等から、全体で対前年度比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129</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分子である経常経費充当一般財源は、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給与改定により人件費が対前年度比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百万円の増、物価高騰等により物件費が対前年度比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117</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百万円の増となるなど、全体で</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253</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以上の主な要因により、経常収支比率は前年度比</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92.9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今後も適正な人員配置と行政改革を推進するとともに、町単独補助金の見直しや事業の選択等により経常経費の削減に努める。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65</xdr:row>
      <xdr:rowOff>32004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147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047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119126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33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53848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360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人件費については、給与水準は類似団体より低いものの、町内の全ての保育施設が公立であることなどから、民生関係の人件費が類似団体平均を上回っている。</a:t>
          </a:r>
        </a:p>
        <a:p>
          <a:r>
            <a:rPr kumimoji="1" lang="ja-JP" altLang="en-US" sz="1050">
              <a:latin typeface="ＭＳ Ｐゴシック" panose="020B0600070205080204" pitchFamily="50" charset="-128"/>
              <a:ea typeface="ＭＳ Ｐゴシック" panose="020B0600070205080204" pitchFamily="50" charset="-128"/>
            </a:rPr>
            <a:t>　物件費については、全体では消防費、教育費に係るものが類似団体平均を上回っている。中でも委託料において、学校給食業務、小中学校の統廃合に伴うスクールバス運行業務等に係る経費が高くなっている。</a:t>
          </a:r>
        </a:p>
        <a:p>
          <a:r>
            <a:rPr kumimoji="1" lang="ja-JP" altLang="en-US" sz="1050">
              <a:latin typeface="ＭＳ Ｐゴシック" panose="020B0600070205080204" pitchFamily="50" charset="-128"/>
              <a:ea typeface="ＭＳ Ｐゴシック" panose="020B0600070205080204" pitchFamily="50" charset="-128"/>
            </a:rPr>
            <a:t>　人件費及び物件費とも類似団体平均を下回っているが、今後も行政改革大綱及び定員適正化計画等に基づき、適正な人員配置と経費の削減に努める。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22008</xdr:rowOff>
    </xdr:from>
    <xdr:to>
      <xdr:col>23</xdr:col>
      <xdr:colOff>133350</xdr:colOff>
      <xdr:row>82</xdr:row>
      <xdr:rowOff>100792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80908"/>
          <a:ext cx="838200" cy="7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160503</xdr:rowOff>
    </xdr:from>
    <xdr:to>
      <xdr:col>19</xdr:col>
      <xdr:colOff>133350</xdr:colOff>
      <xdr:row>82</xdr:row>
      <xdr:rowOff>22008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47953"/>
          <a:ext cx="889000" cy="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160017</xdr:rowOff>
    </xdr:from>
    <xdr:to>
      <xdr:col>15</xdr:col>
      <xdr:colOff>82550</xdr:colOff>
      <xdr:row>81</xdr:row>
      <xdr:rowOff>160503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47467"/>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133319</xdr:rowOff>
    </xdr:from>
    <xdr:to>
      <xdr:col>11</xdr:col>
      <xdr:colOff>31750</xdr:colOff>
      <xdr:row>81</xdr:row>
      <xdr:rowOff>160017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20769"/>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49992</xdr:rowOff>
    </xdr:from>
    <xdr:to>
      <xdr:col>23</xdr:col>
      <xdr:colOff>184150</xdr:colOff>
      <xdr:row>82</xdr:row>
      <xdr:rowOff>151592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66519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142658</xdr:rowOff>
    </xdr:from>
    <xdr:to>
      <xdr:col>19</xdr:col>
      <xdr:colOff>184150</xdr:colOff>
      <xdr:row>82</xdr:row>
      <xdr:rowOff>72808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3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82985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9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109703</xdr:rowOff>
    </xdr:from>
    <xdr:to>
      <xdr:col>15</xdr:col>
      <xdr:colOff>133350</xdr:colOff>
      <xdr:row>82</xdr:row>
      <xdr:rowOff>39853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50030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109217</xdr:rowOff>
    </xdr:from>
    <xdr:to>
      <xdr:col>11</xdr:col>
      <xdr:colOff>82550</xdr:colOff>
      <xdr:row>82</xdr:row>
      <xdr:rowOff>39367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49544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6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82519</xdr:rowOff>
    </xdr:from>
    <xdr:to>
      <xdr:col>7</xdr:col>
      <xdr:colOff>31750</xdr:colOff>
      <xdr:row>82</xdr:row>
      <xdr:rowOff>12669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3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に比較して職員数が多く人件費が平均を上回っていたことから、その抑制に努めてきた結果、ラスパイレス指数は類似団体を大きく下回っている。給与水準については、今後も総人件費と財政規模等の状況や類似団体とのバランス等を考慮するとともに、人事評価制度を活用しながら対応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141111</xdr:rowOff>
    </xdr:from>
    <xdr:to>
      <xdr:col>81</xdr:col>
      <xdr:colOff>44450</xdr:colOff>
      <xdr:row>82</xdr:row>
      <xdr:rowOff>76905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0285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82</xdr:row>
      <xdr:rowOff>36689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02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82</xdr:row>
      <xdr:rowOff>36689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39749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87489</xdr:rowOff>
    </xdr:from>
    <xdr:to>
      <xdr:col>68</xdr:col>
      <xdr:colOff>152400</xdr:colOff>
      <xdr:row>81</xdr:row>
      <xdr:rowOff>167922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39749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26105</xdr:rowOff>
    </xdr:from>
    <xdr:to>
      <xdr:col>81</xdr:col>
      <xdr:colOff>95250</xdr:colOff>
      <xdr:row>82</xdr:row>
      <xdr:rowOff>127705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42632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9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90311</xdr:rowOff>
    </xdr:from>
    <xdr:to>
      <xdr:col>77</xdr:col>
      <xdr:colOff>95250</xdr:colOff>
      <xdr:row>82</xdr:row>
      <xdr:rowOff>20461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30638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昭和</a:t>
          </a:r>
          <a:r>
            <a:rPr kumimoji="1" lang="en-US" altLang="ja-JP" sz="1050">
              <a:latin typeface="ＭＳ Ｐゴシック" panose="020B0600070205080204" pitchFamily="50" charset="-128"/>
              <a:ea typeface="ＭＳ Ｐゴシック" panose="020B0600070205080204" pitchFamily="50" charset="-128"/>
            </a:rPr>
            <a:t>63</a:t>
          </a:r>
          <a:r>
            <a:rPr kumimoji="1" lang="ja-JP" altLang="en-US" sz="1050">
              <a:latin typeface="ＭＳ Ｐゴシック" panose="020B0600070205080204" pitchFamily="50" charset="-128"/>
              <a:ea typeface="ＭＳ Ｐゴシック" panose="020B0600070205080204" pitchFamily="50" charset="-128"/>
            </a:rPr>
            <a:t>年度に第</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次軽米町定員適正化計画を策定し、その後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年ごとに見直しを行っている。第</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次計画においては平成</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年の</a:t>
          </a:r>
          <a:r>
            <a:rPr kumimoji="1" lang="en-US" altLang="ja-JP" sz="1050">
              <a:latin typeface="ＭＳ Ｐゴシック" panose="020B0600070205080204" pitchFamily="50" charset="-128"/>
              <a:ea typeface="ＭＳ Ｐゴシック" panose="020B0600070205080204" pitchFamily="50" charset="-128"/>
            </a:rPr>
            <a:t>198</a:t>
          </a:r>
          <a:r>
            <a:rPr kumimoji="1" lang="ja-JP" altLang="en-US" sz="1050">
              <a:latin typeface="ＭＳ Ｐゴシック" panose="020B0600070205080204" pitchFamily="50" charset="-128"/>
              <a:ea typeface="ＭＳ Ｐゴシック" panose="020B0600070205080204" pitchFamily="50" charset="-128"/>
            </a:rPr>
            <a:t>人から</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年間で</a:t>
          </a:r>
          <a:r>
            <a:rPr kumimoji="1" lang="en-US" altLang="ja-JP" sz="1050">
              <a:latin typeface="ＭＳ Ｐゴシック" panose="020B0600070205080204" pitchFamily="50" charset="-128"/>
              <a:ea typeface="ＭＳ Ｐゴシック" panose="020B0600070205080204" pitchFamily="50" charset="-128"/>
            </a:rPr>
            <a:t>42</a:t>
          </a:r>
          <a:r>
            <a:rPr kumimoji="1" lang="ja-JP" altLang="en-US" sz="1050">
              <a:latin typeface="ＭＳ Ｐゴシック" panose="020B0600070205080204" pitchFamily="50" charset="-128"/>
              <a:ea typeface="ＭＳ Ｐゴシック" panose="020B0600070205080204" pitchFamily="50" charset="-128"/>
            </a:rPr>
            <a:t>人を削減、第</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次計画では平成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年度までの</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年間で</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人を削減、第</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次計画では令和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年度までの</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年間で</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人を削減するなど定員の適正化に努めてきた。第</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次計画では令和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年度までの</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年間で令和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年度時点の職員数を維持することとしている。</a:t>
          </a:r>
        </a:p>
        <a:p>
          <a:r>
            <a:rPr kumimoji="1" lang="ja-JP" altLang="en-US" sz="1050">
              <a:latin typeface="ＭＳ Ｐゴシック" panose="020B0600070205080204" pitchFamily="50" charset="-128"/>
              <a:ea typeface="ＭＳ Ｐゴシック" panose="020B0600070205080204" pitchFamily="50" charset="-128"/>
            </a:rPr>
            <a:t>　人口千人あたりの職員数は類似団体平均を下回っているが、今後も業務内容や業務量等を総合的に判断し計画的な採用を行いながら職員の適正配置に努める。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66066</xdr:rowOff>
    </xdr:from>
    <xdr:to>
      <xdr:col>81</xdr:col>
      <xdr:colOff>44450</xdr:colOff>
      <xdr:row>59</xdr:row>
      <xdr:rowOff>83439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81616"/>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66066</xdr:rowOff>
    </xdr:from>
    <xdr:to>
      <xdr:col>77</xdr:col>
      <xdr:colOff>44450</xdr:colOff>
      <xdr:row>59</xdr:row>
      <xdr:rowOff>82474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18161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82474</xdr:rowOff>
    </xdr:from>
    <xdr:to>
      <xdr:col>72</xdr:col>
      <xdr:colOff>203200</xdr:colOff>
      <xdr:row>59</xdr:row>
      <xdr:rowOff>110465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98024"/>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94538</xdr:rowOff>
    </xdr:from>
    <xdr:to>
      <xdr:col>68</xdr:col>
      <xdr:colOff>152400</xdr:colOff>
      <xdr:row>59</xdr:row>
      <xdr:rowOff>110465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10088"/>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32639</xdr:rowOff>
    </xdr:from>
    <xdr:to>
      <xdr:col>81</xdr:col>
      <xdr:colOff>95250</xdr:colOff>
      <xdr:row>59</xdr:row>
      <xdr:rowOff>134239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125366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6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15266</xdr:rowOff>
    </xdr:from>
    <xdr:to>
      <xdr:col>77</xdr:col>
      <xdr:colOff>95250</xdr:colOff>
      <xdr:row>59</xdr:row>
      <xdr:rowOff>116866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127043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99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31674</xdr:rowOff>
    </xdr:from>
    <xdr:to>
      <xdr:col>73</xdr:col>
      <xdr:colOff>44450</xdr:colOff>
      <xdr:row>59</xdr:row>
      <xdr:rowOff>133274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143451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59665</xdr:rowOff>
    </xdr:from>
    <xdr:to>
      <xdr:col>68</xdr:col>
      <xdr:colOff>203200</xdr:colOff>
      <xdr:row>59</xdr:row>
      <xdr:rowOff>161265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171442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4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43738</xdr:rowOff>
    </xdr:from>
    <xdr:to>
      <xdr:col>64</xdr:col>
      <xdr:colOff>152400</xdr:colOff>
      <xdr:row>59</xdr:row>
      <xdr:rowOff>145338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155515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2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年度に実施したデジタル防災行政無線整備事業に伴う緊急防災・減災事業債の償還が継続していることから、類似団体平均を上回って</a:t>
          </a:r>
          <a:r>
            <a:rPr kumimoji="1" lang="en-US" altLang="ja-JP" sz="1050">
              <a:latin typeface="ＭＳ Ｐゴシック" panose="020B0600070205080204" pitchFamily="50" charset="-128"/>
              <a:ea typeface="ＭＳ Ｐゴシック" panose="020B0600070205080204" pitchFamily="50" charset="-128"/>
            </a:rPr>
            <a:t>10.6</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今後、かるまい文化交流センター整備事業等の大規模建設事業の償還が順次開始されることから、今後も事業の選択と計画的な地方債の発行等により、引き続き実質公債費比率</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％以下の水準を目途とし、類似団体を大きく上回ることがないように努める。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126471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458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126471</xdr:rowOff>
    </xdr:from>
    <xdr:to>
      <xdr:col>77</xdr:col>
      <xdr:colOff>44450</xdr:colOff>
      <xdr:row>41</xdr:row>
      <xdr:rowOff>136525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559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136525</xdr:rowOff>
    </xdr:from>
    <xdr:to>
      <xdr:col>72</xdr:col>
      <xdr:colOff>203200</xdr:colOff>
      <xdr:row>41</xdr:row>
      <xdr:rowOff>146579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659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136525</xdr:rowOff>
    </xdr:from>
    <xdr:to>
      <xdr:col>68</xdr:col>
      <xdr:colOff>152400</xdr:colOff>
      <xdr:row>41</xdr:row>
      <xdr:rowOff>146579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659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75671</xdr:rowOff>
    </xdr:from>
    <xdr:to>
      <xdr:col>77</xdr:col>
      <xdr:colOff>95250</xdr:colOff>
      <xdr:row>42</xdr:row>
      <xdr:rowOff>5821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162048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85725</xdr:rowOff>
    </xdr:from>
    <xdr:to>
      <xdr:col>73</xdr:col>
      <xdr:colOff>44450</xdr:colOff>
      <xdr:row>42</xdr:row>
      <xdr:rowOff>15875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95779</xdr:rowOff>
    </xdr:from>
    <xdr:to>
      <xdr:col>68</xdr:col>
      <xdr:colOff>203200</xdr:colOff>
      <xdr:row>42</xdr:row>
      <xdr:rowOff>25929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10706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充当可能基金、基準財政需要額算入見込額の増加により、対前年度比</a:t>
          </a:r>
          <a:r>
            <a:rPr kumimoji="1" lang="en-US" altLang="ja-JP" sz="1050">
              <a:latin typeface="ＭＳ Ｐゴシック" panose="020B0600070205080204" pitchFamily="50" charset="-128"/>
              <a:ea typeface="ＭＳ Ｐゴシック" panose="020B0600070205080204" pitchFamily="50" charset="-128"/>
            </a:rPr>
            <a:t>16.1</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20.5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早期健全化基準の</a:t>
          </a:r>
          <a:r>
            <a:rPr kumimoji="1" lang="en-US" altLang="ja-JP" sz="1050">
              <a:latin typeface="ＭＳ Ｐゴシック" panose="020B0600070205080204" pitchFamily="50" charset="-128"/>
              <a:ea typeface="ＭＳ Ｐゴシック" panose="020B0600070205080204" pitchFamily="50" charset="-128"/>
            </a:rPr>
            <a:t>350.0</a:t>
          </a:r>
          <a:r>
            <a:rPr kumimoji="1" lang="ja-JP" altLang="en-US" sz="1050">
              <a:latin typeface="ＭＳ Ｐゴシック" panose="020B0600070205080204" pitchFamily="50" charset="-128"/>
              <a:ea typeface="ＭＳ Ｐゴシック" panose="020B0600070205080204" pitchFamily="50" charset="-128"/>
            </a:rPr>
            <a:t>％は大きく下回っているが、類似団体平均を大きく上回っていることから、将来負担のうち大きな割合を占める普通会計の地方債残高や公営企業債に対する繰出に留意し、計画的な借入の実施により将来負担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148469</xdr:rowOff>
    </xdr:from>
    <xdr:to>
      <xdr:col>81</xdr:col>
      <xdr:colOff>44450</xdr:colOff>
      <xdr:row>15</xdr:row>
      <xdr:rowOff>162016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48769"/>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162016</xdr:rowOff>
    </xdr:from>
    <xdr:to>
      <xdr:col>77</xdr:col>
      <xdr:colOff>44450</xdr:colOff>
      <xdr:row>17</xdr:row>
      <xdr:rowOff>22497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33766"/>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22497</xdr:rowOff>
    </xdr:from>
    <xdr:to>
      <xdr:col>72</xdr:col>
      <xdr:colOff>203200</xdr:colOff>
      <xdr:row>17</xdr:row>
      <xdr:rowOff>129359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3714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129359</xdr:rowOff>
    </xdr:from>
    <xdr:to>
      <xdr:col>68</xdr:col>
      <xdr:colOff>152400</xdr:colOff>
      <xdr:row>18</xdr:row>
      <xdr:rowOff>86602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4400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97669</xdr:rowOff>
    </xdr:from>
    <xdr:to>
      <xdr:col>81</xdr:col>
      <xdr:colOff>95250</xdr:colOff>
      <xdr:row>15</xdr:row>
      <xdr:rowOff>27819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69746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7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111216</xdr:rowOff>
    </xdr:from>
    <xdr:to>
      <xdr:col>77</xdr:col>
      <xdr:colOff>95250</xdr:colOff>
      <xdr:row>16</xdr:row>
      <xdr:rowOff>41366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26143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143147</xdr:rowOff>
    </xdr:from>
    <xdr:to>
      <xdr:col>73</xdr:col>
      <xdr:colOff>44450</xdr:colOff>
      <xdr:row>17</xdr:row>
      <xdr:rowOff>73297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58074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78559</xdr:rowOff>
    </xdr:from>
    <xdr:to>
      <xdr:col>68</xdr:col>
      <xdr:colOff>203200</xdr:colOff>
      <xdr:row>18</xdr:row>
      <xdr:rowOff>8709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164936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7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35802</xdr:rowOff>
    </xdr:from>
    <xdr:to>
      <xdr:col>64</xdr:col>
      <xdr:colOff>152400</xdr:colOff>
      <xdr:row>18</xdr:row>
      <xdr:rowOff>137402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122179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岩手県軽米町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7,907
7,818
245.82
7,140,289
6,691,750
425,447
4,488,580
8,781,792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昭和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年度に第</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次軽米町定員適正化計画を策定し、その後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年ごとに見直しを行いながら定員の適正化に努めてきた。令和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年度においては、人事院勧告に伴う給与改定等により、前年度比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24.2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今後も定員適正化計画に基づく職員の適正配置や組織の見直し、事業の民間委託等を進め、人件費の適正化に努める。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36</xdr:row>
      <xdr:rowOff>25763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652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73116</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73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73116</xdr:rowOff>
    </xdr:from>
    <xdr:to>
      <xdr:col>15</xdr:col>
      <xdr:colOff>98425</xdr:colOff>
      <xdr:row>35</xdr:row>
      <xdr:rowOff>125367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738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125367</xdr:rowOff>
    </xdr:from>
    <xdr:to>
      <xdr:col>11</xdr:col>
      <xdr:colOff>9525</xdr:colOff>
      <xdr:row>36</xdr:row>
      <xdr:rowOff>64951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2611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162940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22316</xdr:rowOff>
    </xdr:from>
    <xdr:to>
      <xdr:col>15</xdr:col>
      <xdr:colOff>149225</xdr:colOff>
      <xdr:row>35</xdr:row>
      <xdr:rowOff>123916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134093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74567</xdr:rowOff>
    </xdr:from>
    <xdr:to>
      <xdr:col>11</xdr:col>
      <xdr:colOff>60325</xdr:colOff>
      <xdr:row>36</xdr:row>
      <xdr:rowOff>4717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14894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14151</xdr:rowOff>
    </xdr:from>
    <xdr:to>
      <xdr:col>6</xdr:col>
      <xdr:colOff>171450</xdr:colOff>
      <xdr:row>36</xdr:row>
      <xdr:rowOff>115751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100528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年度の物件費に係る経常収支比率は前年度と比較し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％となり、類似団体平均と比較して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ポイント高くなっている。小中学校の統廃合に伴うスクールバスの運行などにより教育費の委託料等が類似団体に比較して高いほか、目的別では土木費が比較的高くなっている。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集落が広範囲に点在していることから道路整備等に係る土木費が嵩むことなどが要因である。今後も物件費の抑制のため、行政改革の更なる推進に努める。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20</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3083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155575</xdr:rowOff>
    </xdr:from>
    <xdr:to>
      <xdr:col>78</xdr:col>
      <xdr:colOff>69850</xdr:colOff>
      <xdr:row>19</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2416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31750</xdr:rowOff>
    </xdr:from>
    <xdr:to>
      <xdr:col>73</xdr:col>
      <xdr:colOff>180975</xdr:colOff>
      <xdr:row>18</xdr:row>
      <xdr:rowOff>155575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1178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22225</xdr:rowOff>
    </xdr:from>
    <xdr:to>
      <xdr:col>69</xdr:col>
      <xdr:colOff>92075</xdr:colOff>
      <xdr:row>18</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108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28575</xdr:rowOff>
    </xdr:from>
    <xdr:to>
      <xdr:col>82</xdr:col>
      <xdr:colOff>158750</xdr:colOff>
      <xdr:row>20</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4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4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0</xdr:rowOff>
    </xdr:from>
    <xdr:to>
      <xdr:col>78</xdr:col>
      <xdr:colOff>120650</xdr:colOff>
      <xdr:row>19</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86377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34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152400</xdr:rowOff>
    </xdr:from>
    <xdr:to>
      <xdr:col>69</xdr:col>
      <xdr:colOff>142875</xdr:colOff>
      <xdr:row>18</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142875</xdr:rowOff>
    </xdr:from>
    <xdr:to>
      <xdr:col>65</xdr:col>
      <xdr:colOff>53975</xdr:colOff>
      <xdr:row>18</xdr:row>
      <xdr:rowOff>73025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57802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電力・ガス・食料品等価格高騰緊急支援給付金が減となったことから、前年度と比較し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今後も高齢化等の進行に伴う扶助費の増加が予想されることから、各種制度の見直しを検討するなど、効果的な事業運営に努める。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56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％で、類似団体平均と同水準となった。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348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153670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年度の補助費等に係る経常収支比率は前年度と比較し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％となった。類似団体平均を</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ポイント下回っているが、今後も町単独補助金等の見直しを行うなど、効果的な補助金の交付に努める。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20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138430</xdr:rowOff>
    </xdr:from>
    <xdr:to>
      <xdr:col>78</xdr:col>
      <xdr:colOff>69850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67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121285</xdr:rowOff>
    </xdr:from>
    <xdr:to>
      <xdr:col>73</xdr:col>
      <xdr:colOff>180975</xdr:colOff>
      <xdr:row>34</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50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121285</xdr:rowOff>
    </xdr:from>
    <xdr:to>
      <xdr:col>69</xdr:col>
      <xdr:colOff>92075</xdr:colOff>
      <xdr:row>35</xdr:row>
      <xdr:rowOff>18415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50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30480</xdr:rowOff>
    </xdr:from>
    <xdr:to>
      <xdr:col>82</xdr:col>
      <xdr:colOff>158750</xdr:colOff>
      <xdr:row>35</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47007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87630</xdr:rowOff>
    </xdr:from>
    <xdr:to>
      <xdr:col>74</xdr:col>
      <xdr:colOff>31750</xdr:colOff>
      <xdr:row>35</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70485</xdr:rowOff>
    </xdr:from>
    <xdr:to>
      <xdr:col>69</xdr:col>
      <xdr:colOff>142875</xdr:colOff>
      <xdr:row>35</xdr:row>
      <xdr:rowOff>635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10812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6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139065</xdr:rowOff>
    </xdr:from>
    <xdr:to>
      <xdr:col>65</xdr:col>
      <xdr:colOff>53975</xdr:colOff>
      <xdr:row>35</xdr:row>
      <xdr:rowOff>69215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79392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年度の公債費に係る経常収支比率は前年度と比較し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19.1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％となり、類似団体平均と比較して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今後もかるまい文化交流センター整備事業等に係る公債費が増加する見込であることから、事業の選択や内容の精査等により地方債発行額の抑制に努める。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334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9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9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公債費以外に係る経常収支比率は、類似団体と比較して高い状況にある。適正な人員配置による人件費の削減、行政改革の推進による物件費の削減等を進めるなど、各種経費を抑制していく必要がある。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78</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5789"/>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876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76</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53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77</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533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72389</xdr:rowOff>
    </xdr:from>
    <xdr:to>
      <xdr:col>69</xdr:col>
      <xdr:colOff>142875</xdr:colOff>
      <xdr:row>77</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岩手県軽米町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150937</xdr:rowOff>
    </xdr:from>
    <xdr:to>
      <xdr:col>29</xdr:col>
      <xdr:colOff>127000</xdr:colOff>
      <xdr:row>18</xdr:row>
      <xdr:rowOff>57532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3212"/>
          <a:ext cx="647700" cy="78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57532</xdr:rowOff>
    </xdr:from>
    <xdr:to>
      <xdr:col>26</xdr:col>
      <xdr:colOff>50800</xdr:colOff>
      <xdr:row>18</xdr:row>
      <xdr:rowOff>82449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91257"/>
          <a:ext cx="6985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68509</xdr:rowOff>
    </xdr:from>
    <xdr:to>
      <xdr:col>22</xdr:col>
      <xdr:colOff>114300</xdr:colOff>
      <xdr:row>18</xdr:row>
      <xdr:rowOff>82449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02234"/>
          <a:ext cx="698500" cy="1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68509</xdr:rowOff>
    </xdr:from>
    <xdr:to>
      <xdr:col>18</xdr:col>
      <xdr:colOff>177800</xdr:colOff>
      <xdr:row>18</xdr:row>
      <xdr:rowOff>86600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2234"/>
          <a:ext cx="698500" cy="18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100137</xdr:rowOff>
    </xdr:from>
    <xdr:to>
      <xdr:col>29</xdr:col>
      <xdr:colOff>177800</xdr:colOff>
      <xdr:row>18</xdr:row>
      <xdr:rowOff>30287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72214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6732</xdr:rowOff>
    </xdr:from>
    <xdr:to>
      <xdr:col>26</xdr:col>
      <xdr:colOff>101600</xdr:colOff>
      <xdr:row>18</xdr:row>
      <xdr:rowOff>108332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93108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31649</xdr:rowOff>
    </xdr:from>
    <xdr:to>
      <xdr:col>22</xdr:col>
      <xdr:colOff>165100</xdr:colOff>
      <xdr:row>18</xdr:row>
      <xdr:rowOff>133249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118026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17709</xdr:rowOff>
    </xdr:from>
    <xdr:to>
      <xdr:col>19</xdr:col>
      <xdr:colOff>38100</xdr:colOff>
      <xdr:row>18</xdr:row>
      <xdr:rowOff>119309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1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104086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35800</xdr:rowOff>
    </xdr:from>
    <xdr:to>
      <xdr:col>15</xdr:col>
      <xdr:colOff>101600</xdr:colOff>
      <xdr:row>18</xdr:row>
      <xdr:rowOff>137400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6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30988</xdr:rowOff>
    </xdr:from>
    <xdr:to>
      <xdr:col>29</xdr:col>
      <xdr:colOff>127000</xdr:colOff>
      <xdr:row>36</xdr:row>
      <xdr:rowOff>59582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4238"/>
          <a:ext cx="647700" cy="28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15766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69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29007</xdr:rowOff>
    </xdr:from>
    <xdr:to>
      <xdr:col>26</xdr:col>
      <xdr:colOff>50800</xdr:colOff>
      <xdr:row>36</xdr:row>
      <xdr:rowOff>59582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2257"/>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29007</xdr:rowOff>
    </xdr:from>
    <xdr:to>
      <xdr:col>22</xdr:col>
      <xdr:colOff>114300</xdr:colOff>
      <xdr:row>36</xdr:row>
      <xdr:rowOff>66669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2257"/>
          <a:ext cx="698500" cy="37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66669</xdr:rowOff>
    </xdr:from>
    <xdr:to>
      <xdr:col>18</xdr:col>
      <xdr:colOff>177800</xdr:colOff>
      <xdr:row>36</xdr:row>
      <xdr:rowOff>145879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9919"/>
          <a:ext cx="698500" cy="7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323088</xdr:rowOff>
    </xdr:from>
    <xdr:to>
      <xdr:col>29</xdr:col>
      <xdr:colOff>177800</xdr:colOff>
      <xdr:row>36</xdr:row>
      <xdr:rowOff>81788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3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168165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8782</xdr:rowOff>
    </xdr:from>
    <xdr:to>
      <xdr:col>26</xdr:col>
      <xdr:colOff>101600</xdr:colOff>
      <xdr:row>36</xdr:row>
      <xdr:rowOff>110382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95159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321107</xdr:rowOff>
    </xdr:from>
    <xdr:to>
      <xdr:col>22</xdr:col>
      <xdr:colOff>165100</xdr:colOff>
      <xdr:row>36</xdr:row>
      <xdr:rowOff>79807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1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89984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15869</xdr:rowOff>
    </xdr:from>
    <xdr:to>
      <xdr:col>19</xdr:col>
      <xdr:colOff>38100</xdr:colOff>
      <xdr:row>36</xdr:row>
      <xdr:rowOff>117469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127646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95079</xdr:rowOff>
    </xdr:from>
    <xdr:to>
      <xdr:col>15</xdr:col>
      <xdr:colOff>101600</xdr:colOff>
      <xdr:row>37</xdr:row>
      <xdr:rowOff>25229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206856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岩手県軽米町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7,907
7,818
245.82
7,140,289
6,691,750
425,447
4,488,580
8,781,792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51145</xdr:rowOff>
    </xdr:from>
    <xdr:to>
      <xdr:col>24</xdr:col>
      <xdr:colOff>63500</xdr:colOff>
      <xdr:row>37</xdr:row>
      <xdr:rowOff>120374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4795"/>
          <a:ext cx="838200" cy="6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120374</xdr:rowOff>
    </xdr:from>
    <xdr:to>
      <xdr:col>19</xdr:col>
      <xdr:colOff>177800</xdr:colOff>
      <xdr:row>37</xdr:row>
      <xdr:rowOff>140240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64024"/>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99741</xdr:rowOff>
    </xdr:from>
    <xdr:to>
      <xdr:col>15</xdr:col>
      <xdr:colOff>50800</xdr:colOff>
      <xdr:row>37</xdr:row>
      <xdr:rowOff>140240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43391"/>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99741</xdr:rowOff>
    </xdr:from>
    <xdr:to>
      <xdr:col>10</xdr:col>
      <xdr:colOff>114300</xdr:colOff>
      <xdr:row>37</xdr:row>
      <xdr:rowOff>125861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3391"/>
          <a:ext cx="889000" cy="2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xdr:rowOff>
    </xdr:from>
    <xdr:to>
      <xdr:col>24</xdr:col>
      <xdr:colOff>114300</xdr:colOff>
      <xdr:row>37</xdr:row>
      <xdr:rowOff>101945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150222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69574</xdr:rowOff>
    </xdr:from>
    <xdr:to>
      <xdr:col>20</xdr:col>
      <xdr:colOff>38100</xdr:colOff>
      <xdr:row>37</xdr:row>
      <xdr:rowOff>171174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162301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0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89440</xdr:rowOff>
    </xdr:from>
    <xdr:to>
      <xdr:col>15</xdr:col>
      <xdr:colOff>101600</xdr:colOff>
      <xdr:row>38</xdr:row>
      <xdr:rowOff>19590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10717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2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48941</xdr:rowOff>
    </xdr:from>
    <xdr:to>
      <xdr:col>10</xdr:col>
      <xdr:colOff>165100</xdr:colOff>
      <xdr:row>37</xdr:row>
      <xdr:rowOff>150541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141667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8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75061</xdr:rowOff>
    </xdr:from>
    <xdr:to>
      <xdr:col>6</xdr:col>
      <xdr:colOff>38100</xdr:colOff>
      <xdr:row>38</xdr:row>
      <xdr:rowOff>5211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167788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1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10774</xdr:rowOff>
    </xdr:from>
    <xdr:to>
      <xdr:col>24</xdr:col>
      <xdr:colOff>63500</xdr:colOff>
      <xdr:row>58</xdr:row>
      <xdr:rowOff>72743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4874"/>
          <a:ext cx="838200" cy="6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72743</xdr:rowOff>
    </xdr:from>
    <xdr:to>
      <xdr:col>19</xdr:col>
      <xdr:colOff>177800</xdr:colOff>
      <xdr:row>58</xdr:row>
      <xdr:rowOff>108127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6843"/>
          <a:ext cx="8890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108127</xdr:rowOff>
    </xdr:from>
    <xdr:to>
      <xdr:col>15</xdr:col>
      <xdr:colOff>50800</xdr:colOff>
      <xdr:row>58</xdr:row>
      <xdr:rowOff>127935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52227"/>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127935</xdr:rowOff>
    </xdr:from>
    <xdr:to>
      <xdr:col>10</xdr:col>
      <xdr:colOff>114300</xdr:colOff>
      <xdr:row>58</xdr:row>
      <xdr:rowOff>149137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2035"/>
          <a:ext cx="889000" cy="2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131424</xdr:rowOff>
    </xdr:from>
    <xdr:to>
      <xdr:col>24</xdr:col>
      <xdr:colOff>114300</xdr:colOff>
      <xdr:row>58</xdr:row>
      <xdr:rowOff>61574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109851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21943</xdr:rowOff>
    </xdr:from>
    <xdr:to>
      <xdr:col>20</xdr:col>
      <xdr:colOff>38100</xdr:colOff>
      <xdr:row>58</xdr:row>
      <xdr:rowOff>123543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114670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57327</xdr:rowOff>
    </xdr:from>
    <xdr:to>
      <xdr:col>15</xdr:col>
      <xdr:colOff>101600</xdr:colOff>
      <xdr:row>58</xdr:row>
      <xdr:rowOff>158927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150054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9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77135</xdr:rowOff>
    </xdr:from>
    <xdr:to>
      <xdr:col>10</xdr:col>
      <xdr:colOff>165100</xdr:colOff>
      <xdr:row>59</xdr:row>
      <xdr:rowOff>7285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169862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1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98337</xdr:rowOff>
    </xdr:from>
    <xdr:to>
      <xdr:col>6</xdr:col>
      <xdr:colOff>38100</xdr:colOff>
      <xdr:row>59</xdr:row>
      <xdr:rowOff>28487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19614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3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109051</xdr:rowOff>
    </xdr:from>
    <xdr:to>
      <xdr:col>24</xdr:col>
      <xdr:colOff>63500</xdr:colOff>
      <xdr:row>78</xdr:row>
      <xdr:rowOff>113607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2151"/>
          <a:ext cx="8382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111403</xdr:rowOff>
    </xdr:from>
    <xdr:to>
      <xdr:col>19</xdr:col>
      <xdr:colOff>177800</xdr:colOff>
      <xdr:row>78</xdr:row>
      <xdr:rowOff>113607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4503"/>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108138</xdr:rowOff>
    </xdr:from>
    <xdr:to>
      <xdr:col>15</xdr:col>
      <xdr:colOff>50800</xdr:colOff>
      <xdr:row>78</xdr:row>
      <xdr:rowOff>111403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12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108138</xdr:rowOff>
    </xdr:from>
    <xdr:to>
      <xdr:col>10</xdr:col>
      <xdr:colOff>114300</xdr:colOff>
      <xdr:row>78</xdr:row>
      <xdr:rowOff>125707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1238"/>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58251</xdr:rowOff>
    </xdr:from>
    <xdr:to>
      <xdr:col>24</xdr:col>
      <xdr:colOff>114300</xdr:colOff>
      <xdr:row>78</xdr:row>
      <xdr:rowOff>159851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36678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62807</xdr:rowOff>
    </xdr:from>
    <xdr:to>
      <xdr:col>20</xdr:col>
      <xdr:colOff>38100</xdr:colOff>
      <xdr:row>78</xdr:row>
      <xdr:rowOff>164407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155534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60603</xdr:rowOff>
    </xdr:from>
    <xdr:to>
      <xdr:col>15</xdr:col>
      <xdr:colOff>101600</xdr:colOff>
      <xdr:row>78</xdr:row>
      <xdr:rowOff>162203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153330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57338</xdr:rowOff>
    </xdr:from>
    <xdr:to>
      <xdr:col>10</xdr:col>
      <xdr:colOff>165100</xdr:colOff>
      <xdr:row>78</xdr:row>
      <xdr:rowOff>158938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150065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74907</xdr:rowOff>
    </xdr:from>
    <xdr:to>
      <xdr:col>6</xdr:col>
      <xdr:colOff>38100</xdr:colOff>
      <xdr:row>79</xdr:row>
      <xdr:rowOff>5057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167634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35733</xdr:rowOff>
    </xdr:from>
    <xdr:to>
      <xdr:col>24</xdr:col>
      <xdr:colOff>63500</xdr:colOff>
      <xdr:row>96</xdr:row>
      <xdr:rowOff>49302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94933"/>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49302</xdr:rowOff>
    </xdr:from>
    <xdr:to>
      <xdr:col>19</xdr:col>
      <xdr:colOff>177800</xdr:colOff>
      <xdr:row>96</xdr:row>
      <xdr:rowOff>79102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08502"/>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16988</xdr:rowOff>
    </xdr:from>
    <xdr:to>
      <xdr:col>15</xdr:col>
      <xdr:colOff>50800</xdr:colOff>
      <xdr:row>96</xdr:row>
      <xdr:rowOff>79102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76188"/>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16988</xdr:rowOff>
    </xdr:from>
    <xdr:to>
      <xdr:col>10</xdr:col>
      <xdr:colOff>114300</xdr:colOff>
      <xdr:row>97</xdr:row>
      <xdr:rowOff>92608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76188"/>
          <a:ext cx="889000" cy="2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156383</xdr:rowOff>
    </xdr:from>
    <xdr:to>
      <xdr:col>24</xdr:col>
      <xdr:colOff>114300</xdr:colOff>
      <xdr:row>96</xdr:row>
      <xdr:rowOff>86533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134810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169952</xdr:rowOff>
    </xdr:from>
    <xdr:to>
      <xdr:col>20</xdr:col>
      <xdr:colOff>38100</xdr:colOff>
      <xdr:row>96</xdr:row>
      <xdr:rowOff>100102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91229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28302</xdr:rowOff>
    </xdr:from>
    <xdr:to>
      <xdr:col>15</xdr:col>
      <xdr:colOff>101600</xdr:colOff>
      <xdr:row>96</xdr:row>
      <xdr:rowOff>129902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121029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137638</xdr:rowOff>
    </xdr:from>
    <xdr:to>
      <xdr:col>10</xdr:col>
      <xdr:colOff>165100</xdr:colOff>
      <xdr:row>96</xdr:row>
      <xdr:rowOff>67788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58915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41808</xdr:rowOff>
    </xdr:from>
    <xdr:to>
      <xdr:col>6</xdr:col>
      <xdr:colOff>38100</xdr:colOff>
      <xdr:row>97</xdr:row>
      <xdr:rowOff>143408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134535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152326</xdr:rowOff>
    </xdr:from>
    <xdr:to>
      <xdr:col>55</xdr:col>
      <xdr:colOff>0</xdr:colOff>
      <xdr:row>38</xdr:row>
      <xdr:rowOff>11225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5976"/>
          <a:ext cx="838200" cy="3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11225</xdr:rowOff>
    </xdr:from>
    <xdr:to>
      <xdr:col>50</xdr:col>
      <xdr:colOff>114300</xdr:colOff>
      <xdr:row>38</xdr:row>
      <xdr:rowOff>17921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26325"/>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17921</xdr:rowOff>
    </xdr:from>
    <xdr:to>
      <xdr:col>45</xdr:col>
      <xdr:colOff>177800</xdr:colOff>
      <xdr:row>38</xdr:row>
      <xdr:rowOff>33107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33021"/>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13450</xdr:rowOff>
    </xdr:from>
    <xdr:to>
      <xdr:col>41</xdr:col>
      <xdr:colOff>50800</xdr:colOff>
      <xdr:row>38</xdr:row>
      <xdr:rowOff>33107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57100"/>
          <a:ext cx="889000" cy="19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101526</xdr:rowOff>
    </xdr:from>
    <xdr:to>
      <xdr:col>55</xdr:col>
      <xdr:colOff>50800</xdr:colOff>
      <xdr:row>38</xdr:row>
      <xdr:rowOff>31676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16453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131875</xdr:rowOff>
    </xdr:from>
    <xdr:to>
      <xdr:col>50</xdr:col>
      <xdr:colOff>165100</xdr:colOff>
      <xdr:row>38</xdr:row>
      <xdr:rowOff>62025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53152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138571</xdr:rowOff>
    </xdr:from>
    <xdr:to>
      <xdr:col>46</xdr:col>
      <xdr:colOff>38100</xdr:colOff>
      <xdr:row>38</xdr:row>
      <xdr:rowOff>68721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59848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7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153758</xdr:rowOff>
    </xdr:from>
    <xdr:to>
      <xdr:col>41</xdr:col>
      <xdr:colOff>101600</xdr:colOff>
      <xdr:row>38</xdr:row>
      <xdr:rowOff>83908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75034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134100</xdr:rowOff>
    </xdr:from>
    <xdr:to>
      <xdr:col>36</xdr:col>
      <xdr:colOff>165100</xdr:colOff>
      <xdr:row>37</xdr:row>
      <xdr:rowOff>64250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55377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116322</xdr:rowOff>
    </xdr:from>
    <xdr:to>
      <xdr:col>55</xdr:col>
      <xdr:colOff>0</xdr:colOff>
      <xdr:row>58</xdr:row>
      <xdr:rowOff>163407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88972"/>
          <a:ext cx="838200" cy="2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38899</xdr:rowOff>
    </xdr:from>
    <xdr:to>
      <xdr:col>50</xdr:col>
      <xdr:colOff>114300</xdr:colOff>
      <xdr:row>57</xdr:row>
      <xdr:rowOff>116322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11549"/>
          <a:ext cx="889000" cy="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38899</xdr:rowOff>
    </xdr:from>
    <xdr:to>
      <xdr:col>45</xdr:col>
      <xdr:colOff>177800</xdr:colOff>
      <xdr:row>58</xdr:row>
      <xdr:rowOff>25795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11549"/>
          <a:ext cx="889000" cy="15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25795</xdr:rowOff>
    </xdr:from>
    <xdr:to>
      <xdr:col>41</xdr:col>
      <xdr:colOff>50800</xdr:colOff>
      <xdr:row>58</xdr:row>
      <xdr:rowOff>38210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69895"/>
          <a:ext cx="889000" cy="1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112607</xdr:rowOff>
    </xdr:from>
    <xdr:to>
      <xdr:col>55</xdr:col>
      <xdr:colOff>50800</xdr:colOff>
      <xdr:row>59</xdr:row>
      <xdr:rowOff>42757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27534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65522</xdr:rowOff>
    </xdr:from>
    <xdr:to>
      <xdr:col>50</xdr:col>
      <xdr:colOff>165100</xdr:colOff>
      <xdr:row>57</xdr:row>
      <xdr:rowOff>167122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6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159549</xdr:rowOff>
    </xdr:from>
    <xdr:to>
      <xdr:col>46</xdr:col>
      <xdr:colOff>38100</xdr:colOff>
      <xdr:row>57</xdr:row>
      <xdr:rowOff>89699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106226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3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146445</xdr:rowOff>
    </xdr:from>
    <xdr:to>
      <xdr:col>41</xdr:col>
      <xdr:colOff>101600</xdr:colOff>
      <xdr:row>58</xdr:row>
      <xdr:rowOff>76595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67722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158860</xdr:rowOff>
    </xdr:from>
    <xdr:to>
      <xdr:col>36</xdr:col>
      <xdr:colOff>165100</xdr:colOff>
      <xdr:row>58</xdr:row>
      <xdr:rowOff>89010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80137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2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91804</xdr:rowOff>
    </xdr:from>
    <xdr:to>
      <xdr:col>55</xdr:col>
      <xdr:colOff>0</xdr:colOff>
      <xdr:row>78</xdr:row>
      <xdr:rowOff>101121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64904"/>
          <a:ext cx="8382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85010</xdr:rowOff>
    </xdr:from>
    <xdr:to>
      <xdr:col>50</xdr:col>
      <xdr:colOff>114300</xdr:colOff>
      <xdr:row>78</xdr:row>
      <xdr:rowOff>91804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8110"/>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85010</xdr:rowOff>
    </xdr:from>
    <xdr:to>
      <xdr:col>45</xdr:col>
      <xdr:colOff>177800</xdr:colOff>
      <xdr:row>78</xdr:row>
      <xdr:rowOff>99960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58110"/>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99960</xdr:rowOff>
    </xdr:from>
    <xdr:to>
      <xdr:col>41</xdr:col>
      <xdr:colOff>50800</xdr:colOff>
      <xdr:row>78</xdr:row>
      <xdr:rowOff>100389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73060"/>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50321</xdr:rowOff>
    </xdr:from>
    <xdr:to>
      <xdr:col>55</xdr:col>
      <xdr:colOff>50800</xdr:colOff>
      <xdr:row>78</xdr:row>
      <xdr:rowOff>151921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136698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3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41004</xdr:rowOff>
    </xdr:from>
    <xdr:to>
      <xdr:col>50</xdr:col>
      <xdr:colOff>165100</xdr:colOff>
      <xdr:row>78</xdr:row>
      <xdr:rowOff>142604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133731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34210</xdr:rowOff>
    </xdr:from>
    <xdr:to>
      <xdr:col>46</xdr:col>
      <xdr:colOff>38100</xdr:colOff>
      <xdr:row>78</xdr:row>
      <xdr:rowOff>135810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126937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49160</xdr:rowOff>
    </xdr:from>
    <xdr:to>
      <xdr:col>41</xdr:col>
      <xdr:colOff>101600</xdr:colOff>
      <xdr:row>78</xdr:row>
      <xdr:rowOff>150760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141887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49589</xdr:rowOff>
    </xdr:from>
    <xdr:to>
      <xdr:col>36</xdr:col>
      <xdr:colOff>165100</xdr:colOff>
      <xdr:row>78</xdr:row>
      <xdr:rowOff>151189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142316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103032</xdr:rowOff>
    </xdr:from>
    <xdr:to>
      <xdr:col>55</xdr:col>
      <xdr:colOff>0</xdr:colOff>
      <xdr:row>98</xdr:row>
      <xdr:rowOff>113278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33682"/>
          <a:ext cx="838200" cy="18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116401</xdr:rowOff>
    </xdr:from>
    <xdr:to>
      <xdr:col>50</xdr:col>
      <xdr:colOff>114300</xdr:colOff>
      <xdr:row>97</xdr:row>
      <xdr:rowOff>103032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75601"/>
          <a:ext cx="889000" cy="15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116401</xdr:rowOff>
    </xdr:from>
    <xdr:to>
      <xdr:col>45</xdr:col>
      <xdr:colOff>177800</xdr:colOff>
      <xdr:row>97</xdr:row>
      <xdr:rowOff>121183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75601"/>
          <a:ext cx="889000" cy="17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121183</xdr:rowOff>
    </xdr:from>
    <xdr:to>
      <xdr:col>41</xdr:col>
      <xdr:colOff>50800</xdr:colOff>
      <xdr:row>98</xdr:row>
      <xdr:rowOff>12838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1833"/>
          <a:ext cx="889000" cy="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62478</xdr:rowOff>
    </xdr:from>
    <xdr:to>
      <xdr:col>55</xdr:col>
      <xdr:colOff>50800</xdr:colOff>
      <xdr:row>98</xdr:row>
      <xdr:rowOff>164078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148855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52232</xdr:rowOff>
    </xdr:from>
    <xdr:to>
      <xdr:col>50</xdr:col>
      <xdr:colOff>165100</xdr:colOff>
      <xdr:row>97</xdr:row>
      <xdr:rowOff>153832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170359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45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65601</xdr:rowOff>
    </xdr:from>
    <xdr:to>
      <xdr:col>46</xdr:col>
      <xdr:colOff>38100</xdr:colOff>
      <xdr:row>96</xdr:row>
      <xdr:rowOff>167201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12278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0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70383</xdr:rowOff>
    </xdr:from>
    <xdr:to>
      <xdr:col>41</xdr:col>
      <xdr:colOff>101600</xdr:colOff>
      <xdr:row>98</xdr:row>
      <xdr:rowOff>533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133488</xdr:rowOff>
    </xdr:from>
    <xdr:to>
      <xdr:col>36</xdr:col>
      <xdr:colOff>165100</xdr:colOff>
      <xdr:row>98</xdr:row>
      <xdr:rowOff>63638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54765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89528</xdr:rowOff>
    </xdr:from>
    <xdr:to>
      <xdr:col>85</xdr:col>
      <xdr:colOff>127000</xdr:colOff>
      <xdr:row>39</xdr:row>
      <xdr:rowOff>98389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6078"/>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71218</xdr:rowOff>
    </xdr:from>
    <xdr:to>
      <xdr:col>81</xdr:col>
      <xdr:colOff>50800</xdr:colOff>
      <xdr:row>39</xdr:row>
      <xdr:rowOff>98389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57768"/>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71218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57768"/>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84760</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71310"/>
          <a:ext cx="8890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38728</xdr:rowOff>
    </xdr:from>
    <xdr:to>
      <xdr:col>85</xdr:col>
      <xdr:colOff>177800</xdr:colOff>
      <xdr:row>39</xdr:row>
      <xdr:rowOff>140328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125105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47589</xdr:rowOff>
    </xdr:from>
    <xdr:to>
      <xdr:col>81</xdr:col>
      <xdr:colOff>101600</xdr:colOff>
      <xdr:row>39</xdr:row>
      <xdr:rowOff>149189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140316</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20418</xdr:rowOff>
    </xdr:from>
    <xdr:to>
      <xdr:col>76</xdr:col>
      <xdr:colOff>165100</xdr:colOff>
      <xdr:row>39</xdr:row>
      <xdr:rowOff>122018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113145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9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33960</xdr:rowOff>
    </xdr:from>
    <xdr:to>
      <xdr:col>67</xdr:col>
      <xdr:colOff>101600</xdr:colOff>
      <xdr:row>39</xdr:row>
      <xdr:rowOff>135560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126687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142846</xdr:rowOff>
    </xdr:from>
    <xdr:to>
      <xdr:col>85</xdr:col>
      <xdr:colOff>127000</xdr:colOff>
      <xdr:row>75</xdr:row>
      <xdr:rowOff>170689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01596"/>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168801</xdr:rowOff>
    </xdr:from>
    <xdr:to>
      <xdr:col>81</xdr:col>
      <xdr:colOff>50800</xdr:colOff>
      <xdr:row>75</xdr:row>
      <xdr:rowOff>170689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27551"/>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168801</xdr:rowOff>
    </xdr:from>
    <xdr:to>
      <xdr:col>76</xdr:col>
      <xdr:colOff>114300</xdr:colOff>
      <xdr:row>76</xdr:row>
      <xdr:rowOff>23978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27551"/>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23978</xdr:rowOff>
    </xdr:from>
    <xdr:to>
      <xdr:col>71</xdr:col>
      <xdr:colOff>177800</xdr:colOff>
      <xdr:row>76</xdr:row>
      <xdr:rowOff>56828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54178"/>
          <a:ext cx="889000" cy="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92046</xdr:rowOff>
    </xdr:from>
    <xdr:to>
      <xdr:col>85</xdr:col>
      <xdr:colOff>177800</xdr:colOff>
      <xdr:row>76</xdr:row>
      <xdr:rowOff>22196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70473</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2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119889</xdr:rowOff>
    </xdr:from>
    <xdr:to>
      <xdr:col>81</xdr:col>
      <xdr:colOff>101600</xdr:colOff>
      <xdr:row>76</xdr:row>
      <xdr:rowOff>50039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41166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07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118001</xdr:rowOff>
    </xdr:from>
    <xdr:to>
      <xdr:col>76</xdr:col>
      <xdr:colOff>165100</xdr:colOff>
      <xdr:row>76</xdr:row>
      <xdr:rowOff>48151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39278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306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144628</xdr:rowOff>
    </xdr:from>
    <xdr:to>
      <xdr:col>72</xdr:col>
      <xdr:colOff>38100</xdr:colOff>
      <xdr:row>76</xdr:row>
      <xdr:rowOff>74778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65905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9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6028</xdr:rowOff>
    </xdr:from>
    <xdr:to>
      <xdr:col>67</xdr:col>
      <xdr:colOff>101600</xdr:colOff>
      <xdr:row>76</xdr:row>
      <xdr:rowOff>107628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98755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2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5824</xdr:rowOff>
    </xdr:from>
    <xdr:to>
      <xdr:col>85</xdr:col>
      <xdr:colOff>127000</xdr:colOff>
      <xdr:row>98</xdr:row>
      <xdr:rowOff>61116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07924"/>
          <a:ext cx="838200" cy="5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151392</xdr:rowOff>
    </xdr:from>
    <xdr:to>
      <xdr:col>81</xdr:col>
      <xdr:colOff>50800</xdr:colOff>
      <xdr:row>98</xdr:row>
      <xdr:rowOff>61116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82042"/>
          <a:ext cx="889000" cy="8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151392</xdr:rowOff>
    </xdr:from>
    <xdr:to>
      <xdr:col>76</xdr:col>
      <xdr:colOff>114300</xdr:colOff>
      <xdr:row>98</xdr:row>
      <xdr:rowOff>9314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82042"/>
          <a:ext cx="889000" cy="2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9314</xdr:rowOff>
    </xdr:from>
    <xdr:to>
      <xdr:col>71</xdr:col>
      <xdr:colOff>177800</xdr:colOff>
      <xdr:row>98</xdr:row>
      <xdr:rowOff>165162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11414"/>
          <a:ext cx="889000" cy="1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126474</xdr:rowOff>
    </xdr:from>
    <xdr:to>
      <xdr:col>85</xdr:col>
      <xdr:colOff>177800</xdr:colOff>
      <xdr:row>98</xdr:row>
      <xdr:rowOff>56624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104901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10316</xdr:rowOff>
    </xdr:from>
    <xdr:to>
      <xdr:col>81</xdr:col>
      <xdr:colOff>101600</xdr:colOff>
      <xdr:row>98</xdr:row>
      <xdr:rowOff>111916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103043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100592</xdr:rowOff>
    </xdr:from>
    <xdr:to>
      <xdr:col>76</xdr:col>
      <xdr:colOff>165100</xdr:colOff>
      <xdr:row>98</xdr:row>
      <xdr:rowOff>30742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129964</xdr:rowOff>
    </xdr:from>
    <xdr:to>
      <xdr:col>72</xdr:col>
      <xdr:colOff>38100</xdr:colOff>
      <xdr:row>98</xdr:row>
      <xdr:rowOff>60114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5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114362</xdr:rowOff>
    </xdr:from>
    <xdr:to>
      <xdr:col>67</xdr:col>
      <xdr:colOff>101600</xdr:colOff>
      <xdr:row>99</xdr:row>
      <xdr:rowOff>44512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35639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7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153378</xdr:rowOff>
    </xdr:from>
    <xdr:to>
      <xdr:col>116</xdr:col>
      <xdr:colOff>63500</xdr:colOff>
      <xdr:row>38</xdr:row>
      <xdr:rowOff>64109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325578"/>
          <a:ext cx="838200" cy="2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45555</xdr:rowOff>
    </xdr:from>
    <xdr:to>
      <xdr:col>111</xdr:col>
      <xdr:colOff>177800</xdr:colOff>
      <xdr:row>38</xdr:row>
      <xdr:rowOff>64109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560655"/>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45555</xdr:rowOff>
    </xdr:from>
    <xdr:to>
      <xdr:col>107</xdr:col>
      <xdr:colOff>50800</xdr:colOff>
      <xdr:row>38</xdr:row>
      <xdr:rowOff>113716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60655"/>
          <a:ext cx="889000" cy="6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104915</xdr:rowOff>
    </xdr:from>
    <xdr:to>
      <xdr:col>102</xdr:col>
      <xdr:colOff>114300</xdr:colOff>
      <xdr:row>38</xdr:row>
      <xdr:rowOff>113716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20015"/>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102578</xdr:rowOff>
    </xdr:from>
    <xdr:to>
      <xdr:col>116</xdr:col>
      <xdr:colOff>114300</xdr:colOff>
      <xdr:row>37</xdr:row>
      <xdr:rowOff>32728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2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125455</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xdr:rowOff>
    </xdr:from>
    <xdr:to>
      <xdr:col>112</xdr:col>
      <xdr:colOff>38100</xdr:colOff>
      <xdr:row>38</xdr:row>
      <xdr:rowOff>114909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2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106036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166205</xdr:rowOff>
    </xdr:from>
    <xdr:to>
      <xdr:col>107</xdr:col>
      <xdr:colOff>101600</xdr:colOff>
      <xdr:row>38</xdr:row>
      <xdr:rowOff>96355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62916</xdr:rowOff>
    </xdr:from>
    <xdr:to>
      <xdr:col>102</xdr:col>
      <xdr:colOff>165100</xdr:colOff>
      <xdr:row>38</xdr:row>
      <xdr:rowOff>164516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155643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6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54115</xdr:rowOff>
    </xdr:from>
    <xdr:to>
      <xdr:col>98</xdr:col>
      <xdr:colOff>38100</xdr:colOff>
      <xdr:row>38</xdr:row>
      <xdr:rowOff>155715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146842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6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82354</xdr:rowOff>
    </xdr:from>
    <xdr:to>
      <xdr:col>116</xdr:col>
      <xdr:colOff>63500</xdr:colOff>
      <xdr:row>59</xdr:row>
      <xdr:rowOff>82811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9790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82811</xdr:rowOff>
    </xdr:from>
    <xdr:to>
      <xdr:col>111</xdr:col>
      <xdr:colOff>177800</xdr:colOff>
      <xdr:row>59</xdr:row>
      <xdr:rowOff>83170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9836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83170</xdr:rowOff>
    </xdr:from>
    <xdr:to>
      <xdr:col>107</xdr:col>
      <xdr:colOff>50800</xdr:colOff>
      <xdr:row>59</xdr:row>
      <xdr:rowOff>83595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9872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70402</xdr:rowOff>
    </xdr:from>
    <xdr:to>
      <xdr:col>102</xdr:col>
      <xdr:colOff>114300</xdr:colOff>
      <xdr:row>59</xdr:row>
      <xdr:rowOff>83595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157252"/>
          <a:ext cx="889000" cy="10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31554</xdr:rowOff>
    </xdr:from>
    <xdr:to>
      <xdr:col>116</xdr:col>
      <xdr:colOff>114300</xdr:colOff>
      <xdr:row>59</xdr:row>
      <xdr:rowOff>133154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117931</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32011</xdr:rowOff>
    </xdr:from>
    <xdr:to>
      <xdr:col>112</xdr:col>
      <xdr:colOff>38100</xdr:colOff>
      <xdr:row>59</xdr:row>
      <xdr:rowOff>133611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124738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32370</xdr:rowOff>
    </xdr:from>
    <xdr:to>
      <xdr:col>107</xdr:col>
      <xdr:colOff>101600</xdr:colOff>
      <xdr:row>59</xdr:row>
      <xdr:rowOff>133970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125097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32795</xdr:rowOff>
    </xdr:from>
    <xdr:to>
      <xdr:col>102</xdr:col>
      <xdr:colOff>165100</xdr:colOff>
      <xdr:row>59</xdr:row>
      <xdr:rowOff>134395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125522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19602</xdr:rowOff>
    </xdr:from>
    <xdr:to>
      <xdr:col>98</xdr:col>
      <xdr:colOff>38100</xdr:colOff>
      <xdr:row>53</xdr:row>
      <xdr:rowOff>121202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1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137729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8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68796</xdr:rowOff>
    </xdr:from>
    <xdr:to>
      <xdr:col>116</xdr:col>
      <xdr:colOff>63500</xdr:colOff>
      <xdr:row>74</xdr:row>
      <xdr:rowOff>151841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56096"/>
          <a:ext cx="838200" cy="8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68796</xdr:rowOff>
    </xdr:from>
    <xdr:to>
      <xdr:col>111</xdr:col>
      <xdr:colOff>177800</xdr:colOff>
      <xdr:row>74</xdr:row>
      <xdr:rowOff>104051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56096"/>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104051</xdr:rowOff>
    </xdr:from>
    <xdr:to>
      <xdr:col>107</xdr:col>
      <xdr:colOff>50800</xdr:colOff>
      <xdr:row>74</xdr:row>
      <xdr:rowOff>161455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1351"/>
          <a:ext cx="889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138214</xdr:rowOff>
    </xdr:from>
    <xdr:to>
      <xdr:col>102</xdr:col>
      <xdr:colOff>114300</xdr:colOff>
      <xdr:row>74</xdr:row>
      <xdr:rowOff>161455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25514"/>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101041</xdr:rowOff>
    </xdr:from>
    <xdr:to>
      <xdr:col>116</xdr:col>
      <xdr:colOff>114300</xdr:colOff>
      <xdr:row>75</xdr:row>
      <xdr:rowOff>31191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79468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17996</xdr:rowOff>
    </xdr:from>
    <xdr:to>
      <xdr:col>112</xdr:col>
      <xdr:colOff>38100</xdr:colOff>
      <xdr:row>74</xdr:row>
      <xdr:rowOff>119596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110723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53251</xdr:rowOff>
    </xdr:from>
    <xdr:to>
      <xdr:col>107</xdr:col>
      <xdr:colOff>101600</xdr:colOff>
      <xdr:row>74</xdr:row>
      <xdr:rowOff>154851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145978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110655</xdr:rowOff>
    </xdr:from>
    <xdr:to>
      <xdr:col>102</xdr:col>
      <xdr:colOff>165100</xdr:colOff>
      <xdr:row>75</xdr:row>
      <xdr:rowOff>40805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31932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87414</xdr:rowOff>
    </xdr:from>
    <xdr:to>
      <xdr:col>98</xdr:col>
      <xdr:colOff>38100</xdr:colOff>
      <xdr:row>75</xdr:row>
      <xdr:rowOff>17564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人件費においては、人事院勧告に伴う給与改定等により、前年度と比較して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扶助費では、児童手当や障害者総合支援法給付費の増により、前年度と比較し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補助費等では、二戸地区広域行政事務組合負担金、定額減税補足給付金、下水道事業会計補助金等の増により、前年度と比較して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普通建設事業費（うち更新整備）については、かるまい文化交流センター整備事業の終了に伴い、前年度と比較して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63.9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積立金については、公共施設等総合管理基金積立金、企業版ふるさと納税基金積立金の増により前年度と比較して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投資及び出資金については、下水道事業会計出資金の増により、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167.1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繰出金については、下水道事業特別会計繰出金、介護保険特別会計繰出金等の減により、前年度と比較して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岩手県軽米町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7,907
7,818
245.82
7,140,289
6,691,750
425,447
4,488,580
8,781,792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1887</xdr:rowOff>
    </xdr:from>
    <xdr:to>
      <xdr:col>24</xdr:col>
      <xdr:colOff>63500</xdr:colOff>
      <xdr:row>37</xdr:row>
      <xdr:rowOff>96157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45537"/>
          <a:ext cx="838200" cy="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96157</xdr:rowOff>
    </xdr:from>
    <xdr:to>
      <xdr:col>19</xdr:col>
      <xdr:colOff>177800</xdr:colOff>
      <xdr:row>37</xdr:row>
      <xdr:rowOff>126528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3980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126528</xdr:rowOff>
    </xdr:from>
    <xdr:to>
      <xdr:col>15</xdr:col>
      <xdr:colOff>50800</xdr:colOff>
      <xdr:row>37</xdr:row>
      <xdr:rowOff>149933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0178"/>
          <a:ext cx="8890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149933</xdr:rowOff>
    </xdr:from>
    <xdr:to>
      <xdr:col>10</xdr:col>
      <xdr:colOff>114300</xdr:colOff>
      <xdr:row>37</xdr:row>
      <xdr:rowOff>168111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93583"/>
          <a:ext cx="889000" cy="1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122537</xdr:rowOff>
    </xdr:from>
    <xdr:to>
      <xdr:col>24</xdr:col>
      <xdr:colOff>114300</xdr:colOff>
      <xdr:row>37</xdr:row>
      <xdr:rowOff>52687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9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100964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45357</xdr:rowOff>
    </xdr:from>
    <xdr:to>
      <xdr:col>20</xdr:col>
      <xdr:colOff>38100</xdr:colOff>
      <xdr:row>37</xdr:row>
      <xdr:rowOff>146957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138084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75728</xdr:rowOff>
    </xdr:from>
    <xdr:to>
      <xdr:col>15</xdr:col>
      <xdr:colOff>101600</xdr:colOff>
      <xdr:row>38</xdr:row>
      <xdr:rowOff>5879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93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168455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99133</xdr:rowOff>
    </xdr:from>
    <xdr:to>
      <xdr:col>10</xdr:col>
      <xdr:colOff>165100</xdr:colOff>
      <xdr:row>38</xdr:row>
      <xdr:rowOff>29283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20410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117312</xdr:rowOff>
    </xdr:from>
    <xdr:to>
      <xdr:col>6</xdr:col>
      <xdr:colOff>38100</xdr:colOff>
      <xdr:row>38</xdr:row>
      <xdr:rowOff>47462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38588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28763</xdr:rowOff>
    </xdr:from>
    <xdr:to>
      <xdr:col>24</xdr:col>
      <xdr:colOff>63500</xdr:colOff>
      <xdr:row>57</xdr:row>
      <xdr:rowOff>112274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01413"/>
          <a:ext cx="838200" cy="8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94338</xdr:rowOff>
    </xdr:from>
    <xdr:to>
      <xdr:col>19</xdr:col>
      <xdr:colOff>177800</xdr:colOff>
      <xdr:row>57</xdr:row>
      <xdr:rowOff>112274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6988"/>
          <a:ext cx="889000" cy="1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94338</xdr:rowOff>
    </xdr:from>
    <xdr:to>
      <xdr:col>15</xdr:col>
      <xdr:colOff>50800</xdr:colOff>
      <xdr:row>57</xdr:row>
      <xdr:rowOff>106688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6988"/>
          <a:ext cx="88900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8297</xdr:rowOff>
    </xdr:from>
    <xdr:to>
      <xdr:col>10</xdr:col>
      <xdr:colOff>114300</xdr:colOff>
      <xdr:row>57</xdr:row>
      <xdr:rowOff>106688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80947"/>
          <a:ext cx="889000" cy="9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149413</xdr:rowOff>
    </xdr:from>
    <xdr:to>
      <xdr:col>24</xdr:col>
      <xdr:colOff>114300</xdr:colOff>
      <xdr:row>57</xdr:row>
      <xdr:rowOff>79563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127840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61474</xdr:rowOff>
    </xdr:from>
    <xdr:to>
      <xdr:col>20</xdr:col>
      <xdr:colOff>38100</xdr:colOff>
      <xdr:row>57</xdr:row>
      <xdr:rowOff>163074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154201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43538</xdr:rowOff>
    </xdr:from>
    <xdr:to>
      <xdr:col>15</xdr:col>
      <xdr:colOff>101600</xdr:colOff>
      <xdr:row>57</xdr:row>
      <xdr:rowOff>145138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136265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55888</xdr:rowOff>
    </xdr:from>
    <xdr:to>
      <xdr:col>10</xdr:col>
      <xdr:colOff>165100</xdr:colOff>
      <xdr:row>57</xdr:row>
      <xdr:rowOff>157488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148615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128947</xdr:rowOff>
    </xdr:from>
    <xdr:to>
      <xdr:col>6</xdr:col>
      <xdr:colOff>38100</xdr:colOff>
      <xdr:row>57</xdr:row>
      <xdr:rowOff>59097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3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50224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119194</xdr:rowOff>
    </xdr:from>
    <xdr:to>
      <xdr:col>24</xdr:col>
      <xdr:colOff>63500</xdr:colOff>
      <xdr:row>76</xdr:row>
      <xdr:rowOff>67318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7944"/>
          <a:ext cx="838200" cy="11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67318</xdr:rowOff>
    </xdr:from>
    <xdr:to>
      <xdr:col>19</xdr:col>
      <xdr:colOff>177800</xdr:colOff>
      <xdr:row>76</xdr:row>
      <xdr:rowOff>142131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7518"/>
          <a:ext cx="889000" cy="7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92258</xdr:rowOff>
    </xdr:from>
    <xdr:to>
      <xdr:col>15</xdr:col>
      <xdr:colOff>50800</xdr:colOff>
      <xdr:row>76</xdr:row>
      <xdr:rowOff>142131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22458"/>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43924</xdr:rowOff>
    </xdr:from>
    <xdr:to>
      <xdr:col>10</xdr:col>
      <xdr:colOff>114300</xdr:colOff>
      <xdr:row>76</xdr:row>
      <xdr:rowOff>92258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02674"/>
          <a:ext cx="889000" cy="21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68394</xdr:rowOff>
    </xdr:from>
    <xdr:to>
      <xdr:col>24</xdr:col>
      <xdr:colOff>114300</xdr:colOff>
      <xdr:row>75</xdr:row>
      <xdr:rowOff>169994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46821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16518</xdr:rowOff>
    </xdr:from>
    <xdr:to>
      <xdr:col>20</xdr:col>
      <xdr:colOff>38100</xdr:colOff>
      <xdr:row>76</xdr:row>
      <xdr:rowOff>118118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109245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91331</xdr:rowOff>
    </xdr:from>
    <xdr:to>
      <xdr:col>15</xdr:col>
      <xdr:colOff>101600</xdr:colOff>
      <xdr:row>77</xdr:row>
      <xdr:rowOff>21481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41458</xdr:rowOff>
    </xdr:from>
    <xdr:to>
      <xdr:col>10</xdr:col>
      <xdr:colOff>165100</xdr:colOff>
      <xdr:row>76</xdr:row>
      <xdr:rowOff>143058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134185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6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164574</xdr:rowOff>
    </xdr:from>
    <xdr:to>
      <xdr:col>6</xdr:col>
      <xdr:colOff>38100</xdr:colOff>
      <xdr:row>75</xdr:row>
      <xdr:rowOff>94724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111251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2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170683</xdr:rowOff>
    </xdr:from>
    <xdr:to>
      <xdr:col>24</xdr:col>
      <xdr:colOff>63500</xdr:colOff>
      <xdr:row>98</xdr:row>
      <xdr:rowOff>7741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1333"/>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166613</xdr:rowOff>
    </xdr:from>
    <xdr:to>
      <xdr:col>19</xdr:col>
      <xdr:colOff>177800</xdr:colOff>
      <xdr:row>98</xdr:row>
      <xdr:rowOff>7741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7263"/>
          <a:ext cx="8890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143140</xdr:rowOff>
    </xdr:from>
    <xdr:to>
      <xdr:col>15</xdr:col>
      <xdr:colOff>50800</xdr:colOff>
      <xdr:row>97</xdr:row>
      <xdr:rowOff>166613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73790"/>
          <a:ext cx="889000"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143140</xdr:rowOff>
    </xdr:from>
    <xdr:to>
      <xdr:col>10</xdr:col>
      <xdr:colOff>114300</xdr:colOff>
      <xdr:row>97</xdr:row>
      <xdr:rowOff>154955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3790"/>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119883</xdr:rowOff>
    </xdr:from>
    <xdr:to>
      <xdr:col>24</xdr:col>
      <xdr:colOff>114300</xdr:colOff>
      <xdr:row>98</xdr:row>
      <xdr:rowOff>50033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34810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128391</xdr:rowOff>
    </xdr:from>
    <xdr:to>
      <xdr:col>20</xdr:col>
      <xdr:colOff>38100</xdr:colOff>
      <xdr:row>98</xdr:row>
      <xdr:rowOff>58541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49668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115813</xdr:rowOff>
    </xdr:from>
    <xdr:to>
      <xdr:col>15</xdr:col>
      <xdr:colOff>101600</xdr:colOff>
      <xdr:row>98</xdr:row>
      <xdr:rowOff>45963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37090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92340</xdr:rowOff>
    </xdr:from>
    <xdr:to>
      <xdr:col>10</xdr:col>
      <xdr:colOff>165100</xdr:colOff>
      <xdr:row>98</xdr:row>
      <xdr:rowOff>22490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104155</xdr:rowOff>
    </xdr:from>
    <xdr:to>
      <xdr:col>6</xdr:col>
      <xdr:colOff>38100</xdr:colOff>
      <xdr:row>98</xdr:row>
      <xdr:rowOff>34305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25432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126441</xdr:rowOff>
    </xdr:from>
    <xdr:to>
      <xdr:col>55</xdr:col>
      <xdr:colOff>0</xdr:colOff>
      <xdr:row>38</xdr:row>
      <xdr:rowOff>126898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154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126898</xdr:rowOff>
    </xdr:from>
    <xdr:to>
      <xdr:col>50</xdr:col>
      <xdr:colOff>114300</xdr:colOff>
      <xdr:row>38</xdr:row>
      <xdr:rowOff>127127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419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123469</xdr:rowOff>
    </xdr:from>
    <xdr:to>
      <xdr:col>45</xdr:col>
      <xdr:colOff>177800</xdr:colOff>
      <xdr:row>38</xdr:row>
      <xdr:rowOff>127127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3856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113640</xdr:rowOff>
    </xdr:from>
    <xdr:to>
      <xdr:col>41</xdr:col>
      <xdr:colOff>50800</xdr:colOff>
      <xdr:row>38</xdr:row>
      <xdr:rowOff>123469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2874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75641</xdr:rowOff>
    </xdr:from>
    <xdr:to>
      <xdr:col>55</xdr:col>
      <xdr:colOff>50800</xdr:colOff>
      <xdr:row>39</xdr:row>
      <xdr:rowOff>5791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162018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5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76098</xdr:rowOff>
    </xdr:from>
    <xdr:to>
      <xdr:col>50</xdr:col>
      <xdr:colOff>165100</xdr:colOff>
      <xdr:row>39</xdr:row>
      <xdr:rowOff>6248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168825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76327</xdr:rowOff>
    </xdr:from>
    <xdr:to>
      <xdr:col>46</xdr:col>
      <xdr:colOff>38100</xdr:colOff>
      <xdr:row>39</xdr:row>
      <xdr:rowOff>6477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169054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841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72669</xdr:rowOff>
    </xdr:from>
    <xdr:to>
      <xdr:col>41</xdr:col>
      <xdr:colOff>101600</xdr:colOff>
      <xdr:row>39</xdr:row>
      <xdr:rowOff>2819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165396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0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62840</xdr:rowOff>
    </xdr:from>
    <xdr:to>
      <xdr:col>36</xdr:col>
      <xdr:colOff>165100</xdr:colOff>
      <xdr:row>38</xdr:row>
      <xdr:rowOff>164440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155567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129527</xdr:rowOff>
    </xdr:from>
    <xdr:to>
      <xdr:col>55</xdr:col>
      <xdr:colOff>0</xdr:colOff>
      <xdr:row>58</xdr:row>
      <xdr:rowOff>82531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02177"/>
          <a:ext cx="838200" cy="12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129527</xdr:rowOff>
    </xdr:from>
    <xdr:to>
      <xdr:col>50</xdr:col>
      <xdr:colOff>114300</xdr:colOff>
      <xdr:row>58</xdr:row>
      <xdr:rowOff>71790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2177"/>
          <a:ext cx="889000" cy="1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71790</xdr:rowOff>
    </xdr:from>
    <xdr:to>
      <xdr:col>45</xdr:col>
      <xdr:colOff>177800</xdr:colOff>
      <xdr:row>58</xdr:row>
      <xdr:rowOff>79651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15890"/>
          <a:ext cx="8890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61763</xdr:rowOff>
    </xdr:from>
    <xdr:to>
      <xdr:col>41</xdr:col>
      <xdr:colOff>50800</xdr:colOff>
      <xdr:row>58</xdr:row>
      <xdr:rowOff>79651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05863"/>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31731</xdr:rowOff>
    </xdr:from>
    <xdr:to>
      <xdr:col>55</xdr:col>
      <xdr:colOff>50800</xdr:colOff>
      <xdr:row>58</xdr:row>
      <xdr:rowOff>133331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118108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78727</xdr:rowOff>
    </xdr:from>
    <xdr:to>
      <xdr:col>50</xdr:col>
      <xdr:colOff>165100</xdr:colOff>
      <xdr:row>58</xdr:row>
      <xdr:rowOff>8877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20990</xdr:rowOff>
    </xdr:from>
    <xdr:to>
      <xdr:col>46</xdr:col>
      <xdr:colOff>38100</xdr:colOff>
      <xdr:row>58</xdr:row>
      <xdr:rowOff>122590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113717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28851</xdr:rowOff>
    </xdr:from>
    <xdr:to>
      <xdr:col>41</xdr:col>
      <xdr:colOff>101600</xdr:colOff>
      <xdr:row>58</xdr:row>
      <xdr:rowOff>130451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121578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10963</xdr:rowOff>
    </xdr:from>
    <xdr:to>
      <xdr:col>36</xdr:col>
      <xdr:colOff>165100</xdr:colOff>
      <xdr:row>58</xdr:row>
      <xdr:rowOff>112563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103690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52000</xdr:rowOff>
    </xdr:from>
    <xdr:to>
      <xdr:col>55</xdr:col>
      <xdr:colOff>0</xdr:colOff>
      <xdr:row>78</xdr:row>
      <xdr:rowOff>84823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10750"/>
          <a:ext cx="838200" cy="5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158788</xdr:rowOff>
    </xdr:from>
    <xdr:to>
      <xdr:col>50</xdr:col>
      <xdr:colOff>114300</xdr:colOff>
      <xdr:row>75</xdr:row>
      <xdr:rowOff>52000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74638"/>
          <a:ext cx="889000" cy="23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158788</xdr:rowOff>
    </xdr:from>
    <xdr:to>
      <xdr:col>45</xdr:col>
      <xdr:colOff>177800</xdr:colOff>
      <xdr:row>76</xdr:row>
      <xdr:rowOff>160942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74638"/>
          <a:ext cx="889000" cy="5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160942</xdr:rowOff>
    </xdr:from>
    <xdr:to>
      <xdr:col>41</xdr:col>
      <xdr:colOff>50800</xdr:colOff>
      <xdr:row>77</xdr:row>
      <xdr:rowOff>85618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91142"/>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34023</xdr:rowOff>
    </xdr:from>
    <xdr:to>
      <xdr:col>55</xdr:col>
      <xdr:colOff>50800</xdr:colOff>
      <xdr:row>78</xdr:row>
      <xdr:rowOff>135623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120400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1200</xdr:rowOff>
    </xdr:from>
    <xdr:to>
      <xdr:col>50</xdr:col>
      <xdr:colOff>165100</xdr:colOff>
      <xdr:row>75</xdr:row>
      <xdr:rowOff>102800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119327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63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107988</xdr:rowOff>
    </xdr:from>
    <xdr:to>
      <xdr:col>46</xdr:col>
      <xdr:colOff>38100</xdr:colOff>
      <xdr:row>74</xdr:row>
      <xdr:rowOff>38138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54665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39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110142</xdr:rowOff>
    </xdr:from>
    <xdr:to>
      <xdr:col>41</xdr:col>
      <xdr:colOff>101600</xdr:colOff>
      <xdr:row>77</xdr:row>
      <xdr:rowOff>40292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56818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34818</xdr:rowOff>
    </xdr:from>
    <xdr:to>
      <xdr:col>36</xdr:col>
      <xdr:colOff>165100</xdr:colOff>
      <xdr:row>77</xdr:row>
      <xdr:rowOff>136418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152945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153293</xdr:rowOff>
    </xdr:from>
    <xdr:to>
      <xdr:col>55</xdr:col>
      <xdr:colOff>0</xdr:colOff>
      <xdr:row>96</xdr:row>
      <xdr:rowOff>159305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12493"/>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57632</xdr:rowOff>
    </xdr:from>
    <xdr:to>
      <xdr:col>50</xdr:col>
      <xdr:colOff>114300</xdr:colOff>
      <xdr:row>96</xdr:row>
      <xdr:rowOff>159305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16832"/>
          <a:ext cx="889000" cy="10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39070</xdr:rowOff>
    </xdr:from>
    <xdr:to>
      <xdr:col>45</xdr:col>
      <xdr:colOff>177800</xdr:colOff>
      <xdr:row>96</xdr:row>
      <xdr:rowOff>57632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98270"/>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39070</xdr:rowOff>
    </xdr:from>
    <xdr:to>
      <xdr:col>41</xdr:col>
      <xdr:colOff>50800</xdr:colOff>
      <xdr:row>96</xdr:row>
      <xdr:rowOff>102983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98270"/>
          <a:ext cx="889000" cy="6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102493</xdr:rowOff>
    </xdr:from>
    <xdr:to>
      <xdr:col>55</xdr:col>
      <xdr:colOff>50800</xdr:colOff>
      <xdr:row>97</xdr:row>
      <xdr:rowOff>32643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80920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108505</xdr:rowOff>
    </xdr:from>
    <xdr:to>
      <xdr:col>50</xdr:col>
      <xdr:colOff>165100</xdr:colOff>
      <xdr:row>97</xdr:row>
      <xdr:rowOff>38655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29782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6832</xdr:rowOff>
    </xdr:from>
    <xdr:to>
      <xdr:col>46</xdr:col>
      <xdr:colOff>38100</xdr:colOff>
      <xdr:row>96</xdr:row>
      <xdr:rowOff>108432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99559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159720</xdr:rowOff>
    </xdr:from>
    <xdr:to>
      <xdr:col>41</xdr:col>
      <xdr:colOff>101600</xdr:colOff>
      <xdr:row>96</xdr:row>
      <xdr:rowOff>89870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52183</xdr:rowOff>
    </xdr:from>
    <xdr:to>
      <xdr:col>36</xdr:col>
      <xdr:colOff>165100</xdr:colOff>
      <xdr:row>96</xdr:row>
      <xdr:rowOff>153783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144910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62189</xdr:rowOff>
    </xdr:from>
    <xdr:to>
      <xdr:col>85</xdr:col>
      <xdr:colOff>127000</xdr:colOff>
      <xdr:row>37</xdr:row>
      <xdr:rowOff>72636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05839"/>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72636</xdr:rowOff>
    </xdr:from>
    <xdr:to>
      <xdr:col>81</xdr:col>
      <xdr:colOff>50800</xdr:colOff>
      <xdr:row>37</xdr:row>
      <xdr:rowOff>117023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286"/>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117023</xdr:rowOff>
    </xdr:from>
    <xdr:to>
      <xdr:col>76</xdr:col>
      <xdr:colOff>114300</xdr:colOff>
      <xdr:row>37</xdr:row>
      <xdr:rowOff>150269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0673"/>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133680</xdr:rowOff>
    </xdr:from>
    <xdr:to>
      <xdr:col>71</xdr:col>
      <xdr:colOff>177800</xdr:colOff>
      <xdr:row>37</xdr:row>
      <xdr:rowOff>150269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7330"/>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11389</xdr:rowOff>
    </xdr:from>
    <xdr:to>
      <xdr:col>85</xdr:col>
      <xdr:colOff>177800</xdr:colOff>
      <xdr:row>37</xdr:row>
      <xdr:rowOff>112989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161266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21836</xdr:rowOff>
    </xdr:from>
    <xdr:to>
      <xdr:col>81</xdr:col>
      <xdr:colOff>101600</xdr:colOff>
      <xdr:row>37</xdr:row>
      <xdr:rowOff>123436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114563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66223</xdr:rowOff>
    </xdr:from>
    <xdr:to>
      <xdr:col>76</xdr:col>
      <xdr:colOff>165100</xdr:colOff>
      <xdr:row>37</xdr:row>
      <xdr:rowOff>167822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9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158950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99469</xdr:rowOff>
    </xdr:from>
    <xdr:to>
      <xdr:col>72</xdr:col>
      <xdr:colOff>38100</xdr:colOff>
      <xdr:row>38</xdr:row>
      <xdr:rowOff>29619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20746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82880</xdr:rowOff>
    </xdr:from>
    <xdr:to>
      <xdr:col>67</xdr:col>
      <xdr:colOff>101600</xdr:colOff>
      <xdr:row>38</xdr:row>
      <xdr:rowOff>13030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86957</xdr:rowOff>
    </xdr:from>
    <xdr:to>
      <xdr:col>85</xdr:col>
      <xdr:colOff>127000</xdr:colOff>
      <xdr:row>56</xdr:row>
      <xdr:rowOff>164388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8157"/>
          <a:ext cx="8382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140052</xdr:rowOff>
    </xdr:from>
    <xdr:to>
      <xdr:col>81</xdr:col>
      <xdr:colOff>50800</xdr:colOff>
      <xdr:row>56</xdr:row>
      <xdr:rowOff>164388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41252"/>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135540</xdr:rowOff>
    </xdr:from>
    <xdr:to>
      <xdr:col>76</xdr:col>
      <xdr:colOff>114300</xdr:colOff>
      <xdr:row>56</xdr:row>
      <xdr:rowOff>140052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36740"/>
          <a:ext cx="8890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135540</xdr:rowOff>
    </xdr:from>
    <xdr:to>
      <xdr:col>71</xdr:col>
      <xdr:colOff>177800</xdr:colOff>
      <xdr:row>56</xdr:row>
      <xdr:rowOff>148030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36740"/>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36157</xdr:rowOff>
    </xdr:from>
    <xdr:to>
      <xdr:col>85</xdr:col>
      <xdr:colOff>177800</xdr:colOff>
      <xdr:row>56</xdr:row>
      <xdr:rowOff>137757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14584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113588</xdr:rowOff>
    </xdr:from>
    <xdr:to>
      <xdr:col>81</xdr:col>
      <xdr:colOff>101600</xdr:colOff>
      <xdr:row>57</xdr:row>
      <xdr:rowOff>43738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34865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89252</xdr:rowOff>
    </xdr:from>
    <xdr:to>
      <xdr:col>76</xdr:col>
      <xdr:colOff>165100</xdr:colOff>
      <xdr:row>57</xdr:row>
      <xdr:rowOff>19402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84740</xdr:rowOff>
    </xdr:from>
    <xdr:to>
      <xdr:col>72</xdr:col>
      <xdr:colOff>38100</xdr:colOff>
      <xdr:row>57</xdr:row>
      <xdr:rowOff>14890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6017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7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97230</xdr:rowOff>
    </xdr:from>
    <xdr:to>
      <xdr:col>67</xdr:col>
      <xdr:colOff>101600</xdr:colOff>
      <xdr:row>57</xdr:row>
      <xdr:rowOff>27380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18507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89528</xdr:rowOff>
    </xdr:from>
    <xdr:to>
      <xdr:col>85</xdr:col>
      <xdr:colOff>127000</xdr:colOff>
      <xdr:row>79</xdr:row>
      <xdr:rowOff>98389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34078"/>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71217</xdr:rowOff>
    </xdr:from>
    <xdr:to>
      <xdr:col>81</xdr:col>
      <xdr:colOff>50800</xdr:colOff>
      <xdr:row>79</xdr:row>
      <xdr:rowOff>98389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15767"/>
          <a:ext cx="889000" cy="2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71217</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15767"/>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84759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29309"/>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38728</xdr:rowOff>
    </xdr:from>
    <xdr:to>
      <xdr:col>85</xdr:col>
      <xdr:colOff>177800</xdr:colOff>
      <xdr:row>79</xdr:row>
      <xdr:rowOff>140328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125105</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8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47589</xdr:rowOff>
    </xdr:from>
    <xdr:to>
      <xdr:col>81</xdr:col>
      <xdr:colOff>101600</xdr:colOff>
      <xdr:row>79</xdr:row>
      <xdr:rowOff>149189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140316</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684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20417</xdr:rowOff>
    </xdr:from>
    <xdr:to>
      <xdr:col>76</xdr:col>
      <xdr:colOff>165100</xdr:colOff>
      <xdr:row>79</xdr:row>
      <xdr:rowOff>122017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113144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5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33959</xdr:rowOff>
    </xdr:from>
    <xdr:to>
      <xdr:col>67</xdr:col>
      <xdr:colOff>101600</xdr:colOff>
      <xdr:row>79</xdr:row>
      <xdr:rowOff>135559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126686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142846</xdr:rowOff>
    </xdr:from>
    <xdr:to>
      <xdr:col>85</xdr:col>
      <xdr:colOff>127000</xdr:colOff>
      <xdr:row>95</xdr:row>
      <xdr:rowOff>170689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30596"/>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168801</xdr:rowOff>
    </xdr:from>
    <xdr:to>
      <xdr:col>81</xdr:col>
      <xdr:colOff>50800</xdr:colOff>
      <xdr:row>95</xdr:row>
      <xdr:rowOff>170689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56551"/>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168801</xdr:rowOff>
    </xdr:from>
    <xdr:to>
      <xdr:col>76</xdr:col>
      <xdr:colOff>114300</xdr:colOff>
      <xdr:row>96</xdr:row>
      <xdr:rowOff>23978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56551"/>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23978</xdr:rowOff>
    </xdr:from>
    <xdr:to>
      <xdr:col>71</xdr:col>
      <xdr:colOff>177800</xdr:colOff>
      <xdr:row>96</xdr:row>
      <xdr:rowOff>56828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83178"/>
          <a:ext cx="889000" cy="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92046</xdr:rowOff>
    </xdr:from>
    <xdr:to>
      <xdr:col>85</xdr:col>
      <xdr:colOff>177800</xdr:colOff>
      <xdr:row>96</xdr:row>
      <xdr:rowOff>22196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70473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119889</xdr:rowOff>
    </xdr:from>
    <xdr:to>
      <xdr:col>81</xdr:col>
      <xdr:colOff>101600</xdr:colOff>
      <xdr:row>96</xdr:row>
      <xdr:rowOff>50039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41166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50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118001</xdr:rowOff>
    </xdr:from>
    <xdr:to>
      <xdr:col>76</xdr:col>
      <xdr:colOff>165100</xdr:colOff>
      <xdr:row>96</xdr:row>
      <xdr:rowOff>48151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39278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9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144628</xdr:rowOff>
    </xdr:from>
    <xdr:to>
      <xdr:col>72</xdr:col>
      <xdr:colOff>38100</xdr:colOff>
      <xdr:row>96</xdr:row>
      <xdr:rowOff>74778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65905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52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6028</xdr:rowOff>
    </xdr:from>
    <xdr:to>
      <xdr:col>67</xdr:col>
      <xdr:colOff>101600</xdr:colOff>
      <xdr:row>96</xdr:row>
      <xdr:rowOff>107628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98755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全ての目的において、類似団体平均を下回っている。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商工費については、かるまい文化交流センター建設事業に係る費用が発生していた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は類似団体平均を上回っていたが、事業が終了したことから、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元年度以前の水準に戻っている。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なお、住民一人当たりのコストが最も大きいのは民生費で、高齢化等に伴う社会保障経費の増加などが主な要因と考えられる。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岩手県軽米町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計画的な財政運営等により実質収支比率は黒字が続いている。実質単年度収支については、給与改定による人件費が増加するとともに、遊休施設の解体撤去工事、予防接種委託料、学校給食業務委託料等の物件費が増加したほか、下水道事業会計補助金や二戸地区広域行政事務組合負担金等の補助費が増加したことから赤字となった。</a:t>
          </a:r>
        </a:p>
        <a:p>
          <a:r>
            <a:rPr kumimoji="1" lang="ja-JP" altLang="en-US" sz="1200">
              <a:solidFill>
                <a:sysClr val="windowText" lastClr="000000"/>
              </a:solidFill>
              <a:latin typeface="ＭＳ ゴシック" pitchFamily="49" charset="-128"/>
              <a:ea typeface="ＭＳ ゴシック" pitchFamily="49" charset="-128"/>
            </a:rPr>
            <a:t>　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年度における実質収支額は</a:t>
          </a:r>
          <a:r>
            <a:rPr kumimoji="1" lang="en-US" altLang="ja-JP" sz="1200">
              <a:solidFill>
                <a:sysClr val="windowText" lastClr="000000"/>
              </a:solidFill>
              <a:latin typeface="ＭＳ ゴシック" pitchFamily="49" charset="-128"/>
              <a:ea typeface="ＭＳ ゴシック" pitchFamily="49" charset="-128"/>
            </a:rPr>
            <a:t>425</a:t>
          </a:r>
          <a:r>
            <a:rPr kumimoji="1" lang="ja-JP" altLang="en-US" sz="1200">
              <a:solidFill>
                <a:sysClr val="windowText" lastClr="000000"/>
              </a:solidFill>
              <a:latin typeface="ＭＳ ゴシック" pitchFamily="49" charset="-128"/>
              <a:ea typeface="ＭＳ ゴシック" pitchFamily="49" charset="-128"/>
            </a:rPr>
            <a:t>百万円、財政調整基金残高は</a:t>
          </a:r>
          <a:r>
            <a:rPr kumimoji="1" lang="en-US" altLang="ja-JP" sz="1200">
              <a:solidFill>
                <a:sysClr val="windowText" lastClr="000000"/>
              </a:solidFill>
              <a:latin typeface="ＭＳ ゴシック" pitchFamily="49" charset="-128"/>
              <a:ea typeface="ＭＳ ゴシック" pitchFamily="49" charset="-128"/>
            </a:rPr>
            <a:t>1,653</a:t>
          </a:r>
          <a:r>
            <a:rPr kumimoji="1" lang="ja-JP" altLang="en-US" sz="1200">
              <a:solidFill>
                <a:sysClr val="windowText" lastClr="000000"/>
              </a:solidFill>
              <a:latin typeface="ＭＳ ゴシック" pitchFamily="49" charset="-128"/>
              <a:ea typeface="ＭＳ ゴシック" pitchFamily="49" charset="-128"/>
            </a:rPr>
            <a:t>百万円となった。</a:t>
          </a:r>
        </a:p>
        <a:p>
          <a:r>
            <a:rPr kumimoji="1" lang="ja-JP" altLang="en-US" sz="1200">
              <a:solidFill>
                <a:sysClr val="windowText" lastClr="000000"/>
              </a:solidFill>
              <a:latin typeface="ＭＳ ゴシック" pitchFamily="49" charset="-128"/>
              <a:ea typeface="ＭＳ ゴシック" pitchFamily="49" charset="-128"/>
            </a:rPr>
            <a:t>　財政基盤の弱い当町においては、地方交付税等依存財源の増減による影響が大きいため、行政改革の推進などにより一層計画的、効率的な財政運用に努める。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岩手県軽米町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ての特別会計及び公営企業会計において黒字となっているが、給与改定による職員人件費の増加、遊休施設の解体撤去工事の増加、新型コロナウイルスワクチンの通常接種化に伴う予防接種委託料の増加、人件費高騰よる学校給食業務委託料の増加、下水道事業会計補助金、二戸地区広域行政事務組合負担金の増加に伴い、一般会計の黒字額は対前年度比で</a:t>
          </a:r>
          <a:r>
            <a:rPr kumimoji="1" lang="en-US" altLang="ja-JP" sz="1400">
              <a:solidFill>
                <a:sysClr val="windowText" lastClr="000000"/>
              </a:solidFill>
              <a:latin typeface="ＭＳ ゴシック" pitchFamily="49" charset="-128"/>
              <a:ea typeface="ＭＳ ゴシック" pitchFamily="49" charset="-128"/>
            </a:rPr>
            <a:t>4.83</a:t>
          </a:r>
          <a:r>
            <a:rPr kumimoji="1" lang="ja-JP" altLang="en-US" sz="1400">
              <a:solidFill>
                <a:sysClr val="windowText" lastClr="000000"/>
              </a:solidFill>
              <a:latin typeface="ＭＳ ゴシック" pitchFamily="49" charset="-128"/>
              <a:ea typeface="ＭＳ ゴシック" pitchFamily="49" charset="-128"/>
            </a:rPr>
            <a:t>ポイント減少している。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引き続き行政改革を推進するなど、事業の精査や効率化を図り黒字の維持に努める。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7140289</v>
      </c>
      <c r="BO4" s="436"/>
      <c r="BP4" s="436"/>
      <c r="BQ4" s="436"/>
      <c r="BR4" s="436"/>
      <c r="BS4" s="436"/>
      <c r="BT4" s="436"/>
      <c r="BU4" s="437"/>
      <c r="BV4" s="435">
        <v>8029837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9.5</v>
      </c>
      <c r="CU4" s="576"/>
      <c r="CV4" s="576"/>
      <c r="CW4" s="576"/>
      <c r="CX4" s="576"/>
      <c r="CY4" s="576"/>
      <c r="CZ4" s="576"/>
      <c r="DA4" s="577"/>
      <c r="DB4" s="575">
        <v>14.3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6691750</v>
      </c>
      <c r="BO5" s="407"/>
      <c r="BP5" s="407"/>
      <c r="BQ5" s="407"/>
      <c r="BR5" s="407"/>
      <c r="BS5" s="407"/>
      <c r="BT5" s="407"/>
      <c r="BU5" s="408"/>
      <c r="BV5" s="406">
        <v>7397831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92.9</v>
      </c>
      <c r="CU5" s="404"/>
      <c r="CV5" s="404"/>
      <c r="CW5" s="404"/>
      <c r="CX5" s="404"/>
      <c r="CY5" s="404"/>
      <c r="CZ5" s="404"/>
      <c r="DA5" s="405"/>
      <c r="DB5" s="403">
        <v>89.9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448539</v>
      </c>
      <c r="BO6" s="407"/>
      <c r="BP6" s="407"/>
      <c r="BQ6" s="407"/>
      <c r="BR6" s="407"/>
      <c r="BS6" s="407"/>
      <c r="BT6" s="407"/>
      <c r="BU6" s="408"/>
      <c r="BV6" s="406">
        <v>632006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93.1</v>
      </c>
      <c r="CU6" s="550"/>
      <c r="CV6" s="550"/>
      <c r="CW6" s="550"/>
      <c r="CX6" s="550"/>
      <c r="CY6" s="550"/>
      <c r="CZ6" s="550"/>
      <c r="DA6" s="551"/>
      <c r="DB6" s="549">
        <v>90.2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23092</v>
      </c>
      <c r="BO7" s="407"/>
      <c r="BP7" s="407"/>
      <c r="BQ7" s="407"/>
      <c r="BR7" s="407"/>
      <c r="BS7" s="407"/>
      <c r="BT7" s="407"/>
      <c r="BU7" s="408"/>
      <c r="BV7" s="406">
        <v>3042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4488580</v>
      </c>
      <c r="CU7" s="407"/>
      <c r="CV7" s="407"/>
      <c r="CW7" s="407"/>
      <c r="CX7" s="407"/>
      <c r="CY7" s="407"/>
      <c r="CZ7" s="407"/>
      <c r="DA7" s="408"/>
      <c r="DB7" s="406">
        <v>4396084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425447</v>
      </c>
      <c r="BO8" s="407"/>
      <c r="BP8" s="407"/>
      <c r="BQ8" s="407"/>
      <c r="BR8" s="407"/>
      <c r="BS8" s="407"/>
      <c r="BT8" s="407"/>
      <c r="BU8" s="408"/>
      <c r="BV8" s="406">
        <v>628964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8421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-203517</v>
      </c>
      <c r="BO9" s="407"/>
      <c r="BP9" s="407"/>
      <c r="BQ9" s="407"/>
      <c r="BR9" s="407"/>
      <c r="BS9" s="407"/>
      <c r="BT9" s="407"/>
      <c r="BU9" s="408"/>
      <c r="BV9" s="406">
        <v>141195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15.1</v>
      </c>
      <c r="CU9" s="404"/>
      <c r="CV9" s="404"/>
      <c r="CW9" s="404"/>
      <c r="CX9" s="404"/>
      <c r="CY9" s="404"/>
      <c r="CZ9" s="404"/>
      <c r="DA9" s="405"/>
      <c r="DB9" s="403">
        <v>14.8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9333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69</v>
      </c>
      <c r="BO10" s="407"/>
      <c r="BP10" s="407"/>
      <c r="BQ10" s="407"/>
      <c r="BR10" s="407"/>
      <c r="BS10" s="407"/>
      <c r="BT10" s="407"/>
      <c r="BU10" s="408"/>
      <c r="BV10" s="406">
        <v>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7907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90000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7818</v>
      </c>
      <c r="S13" s="494"/>
      <c r="T13" s="494"/>
      <c r="U13" s="494"/>
      <c r="V13" s="495"/>
      <c r="W13" s="496" t="s">
        <v>131</v>
      </c>
      <c r="X13" s="392"/>
      <c r="Y13" s="392"/>
      <c r="Z13" s="392"/>
      <c r="AA13" s="392"/>
      <c r="AB13" s="393"/>
      <c r="AC13" s="359">
        <v>1167</v>
      </c>
      <c r="AD13" s="360"/>
      <c r="AE13" s="360"/>
      <c r="AF13" s="360"/>
      <c r="AG13" s="361"/>
      <c r="AH13" s="359">
        <v>1312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-203448</v>
      </c>
      <c r="BO13" s="407"/>
      <c r="BP13" s="407"/>
      <c r="BQ13" s="407"/>
      <c r="BR13" s="407"/>
      <c r="BS13" s="407"/>
      <c r="BT13" s="407"/>
      <c r="BU13" s="408"/>
      <c r="BV13" s="406">
        <v>51201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10.6</v>
      </c>
      <c r="CU13" s="404"/>
      <c r="CV13" s="404"/>
      <c r="CW13" s="404"/>
      <c r="CX13" s="404"/>
      <c r="CY13" s="404"/>
      <c r="CZ13" s="404"/>
      <c r="DA13" s="405"/>
      <c r="DB13" s="403">
        <v>10.7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8134</v>
      </c>
      <c r="S14" s="494"/>
      <c r="T14" s="494"/>
      <c r="U14" s="494"/>
      <c r="V14" s="495"/>
      <c r="W14" s="497"/>
      <c r="X14" s="395"/>
      <c r="Y14" s="395"/>
      <c r="Z14" s="395"/>
      <c r="AA14" s="395"/>
      <c r="AB14" s="396"/>
      <c r="AC14" s="486">
        <v>26.2</v>
      </c>
      <c r="AD14" s="487"/>
      <c r="AE14" s="487"/>
      <c r="AF14" s="487"/>
      <c r="AG14" s="488"/>
      <c r="AH14" s="486">
        <v>27.3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20.5</v>
      </c>
      <c r="CU14" s="504"/>
      <c r="CV14" s="504"/>
      <c r="CW14" s="504"/>
      <c r="CX14" s="504"/>
      <c r="CY14" s="504"/>
      <c r="CZ14" s="504"/>
      <c r="DA14" s="505"/>
      <c r="DB14" s="503">
        <v>36.6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8039</v>
      </c>
      <c r="S15" s="494"/>
      <c r="T15" s="494"/>
      <c r="U15" s="494"/>
      <c r="V15" s="495"/>
      <c r="W15" s="496" t="s">
        <v>137</v>
      </c>
      <c r="X15" s="392"/>
      <c r="Y15" s="392"/>
      <c r="Z15" s="392"/>
      <c r="AA15" s="392"/>
      <c r="AB15" s="393"/>
      <c r="AC15" s="359">
        <v>1151</v>
      </c>
      <c r="AD15" s="360"/>
      <c r="AE15" s="360"/>
      <c r="AF15" s="360"/>
      <c r="AG15" s="361"/>
      <c r="AH15" s="359">
        <v>1311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1386168</v>
      </c>
      <c r="BO15" s="436"/>
      <c r="BP15" s="436"/>
      <c r="BQ15" s="436"/>
      <c r="BR15" s="436"/>
      <c r="BS15" s="436"/>
      <c r="BT15" s="436"/>
      <c r="BU15" s="437"/>
      <c r="BV15" s="435">
        <v>1440829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25.9</v>
      </c>
      <c r="AD16" s="487"/>
      <c r="AE16" s="487"/>
      <c r="AF16" s="487"/>
      <c r="AG16" s="488"/>
      <c r="AH16" s="486">
        <v>27.3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4113136</v>
      </c>
      <c r="BO16" s="407"/>
      <c r="BP16" s="407"/>
      <c r="BQ16" s="407"/>
      <c r="BR16" s="407"/>
      <c r="BS16" s="407"/>
      <c r="BT16" s="407"/>
      <c r="BU16" s="408"/>
      <c r="BV16" s="406">
        <v>3998027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2130</v>
      </c>
      <c r="AD17" s="360"/>
      <c r="AE17" s="360"/>
      <c r="AF17" s="360"/>
      <c r="AG17" s="361"/>
      <c r="AH17" s="359">
        <v>2176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1742590</v>
      </c>
      <c r="BO17" s="407"/>
      <c r="BP17" s="407"/>
      <c r="BQ17" s="407"/>
      <c r="BR17" s="407"/>
      <c r="BS17" s="407"/>
      <c r="BT17" s="407"/>
      <c r="BU17" s="408"/>
      <c r="BV17" s="406">
        <v>1819617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245.82</v>
      </c>
      <c r="M18" s="459"/>
      <c r="N18" s="459"/>
      <c r="O18" s="459"/>
      <c r="P18" s="459"/>
      <c r="Q18" s="459"/>
      <c r="R18" s="460"/>
      <c r="S18" s="460"/>
      <c r="T18" s="460"/>
      <c r="U18" s="460"/>
      <c r="V18" s="461"/>
      <c r="W18" s="477"/>
      <c r="X18" s="478"/>
      <c r="Y18" s="478"/>
      <c r="Z18" s="478"/>
      <c r="AA18" s="478"/>
      <c r="AB18" s="502"/>
      <c r="AC18" s="376">
        <v>47.9</v>
      </c>
      <c r="AD18" s="377"/>
      <c r="AE18" s="377"/>
      <c r="AF18" s="377"/>
      <c r="AG18" s="462"/>
      <c r="AH18" s="376">
        <v>45.3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4197158</v>
      </c>
      <c r="BO18" s="407"/>
      <c r="BP18" s="407"/>
      <c r="BQ18" s="407"/>
      <c r="BR18" s="407"/>
      <c r="BS18" s="407"/>
      <c r="BT18" s="407"/>
      <c r="BU18" s="408"/>
      <c r="BV18" s="406">
        <v>3944577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5698544</v>
      </c>
      <c r="BO19" s="407"/>
      <c r="BP19" s="407"/>
      <c r="BQ19" s="407"/>
      <c r="BR19" s="407"/>
      <c r="BS19" s="407"/>
      <c r="BT19" s="407"/>
      <c r="BU19" s="408"/>
      <c r="BV19" s="406">
        <v>5636271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3274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8781792</v>
      </c>
      <c r="BO22" s="436"/>
      <c r="BP22" s="436"/>
      <c r="BQ22" s="436"/>
      <c r="BR22" s="436"/>
      <c r="BS22" s="436"/>
      <c r="BT22" s="436"/>
      <c r="BU22" s="437"/>
      <c r="BV22" s="435">
        <v>9193261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8457885</v>
      </c>
      <c r="BO23" s="407"/>
      <c r="BP23" s="407"/>
      <c r="BQ23" s="407"/>
      <c r="BR23" s="407"/>
      <c r="BS23" s="407"/>
      <c r="BT23" s="407"/>
      <c r="BU23" s="408"/>
      <c r="BV23" s="406">
        <v>8832365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6280</v>
      </c>
      <c r="R24" s="360"/>
      <c r="S24" s="360"/>
      <c r="T24" s="360"/>
      <c r="U24" s="360"/>
      <c r="V24" s="361"/>
      <c r="W24" s="449"/>
      <c r="X24" s="386"/>
      <c r="Y24" s="387"/>
      <c r="Z24" s="362" t="s">
        <v>162</v>
      </c>
      <c r="AA24" s="363"/>
      <c r="AB24" s="363"/>
      <c r="AC24" s="363"/>
      <c r="AD24" s="363"/>
      <c r="AE24" s="363"/>
      <c r="AF24" s="363"/>
      <c r="AG24" s="364"/>
      <c r="AH24" s="359">
        <v>100</v>
      </c>
      <c r="AI24" s="360"/>
      <c r="AJ24" s="360"/>
      <c r="AK24" s="360"/>
      <c r="AL24" s="361"/>
      <c r="AM24" s="359">
        <v>280900</v>
      </c>
      <c r="AN24" s="360"/>
      <c r="AO24" s="360"/>
      <c r="AP24" s="360"/>
      <c r="AQ24" s="360"/>
      <c r="AR24" s="361"/>
      <c r="AS24" s="359">
        <v>2809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7166268</v>
      </c>
      <c r="BO24" s="407"/>
      <c r="BP24" s="407"/>
      <c r="BQ24" s="407"/>
      <c r="BR24" s="407"/>
      <c r="BS24" s="407"/>
      <c r="BT24" s="407"/>
      <c r="BU24" s="408"/>
      <c r="BV24" s="406">
        <v>7394186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5220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200273</v>
      </c>
      <c r="BO25" s="436"/>
      <c r="BP25" s="436"/>
      <c r="BQ25" s="436"/>
      <c r="BR25" s="436"/>
      <c r="BS25" s="436"/>
      <c r="BT25" s="436"/>
      <c r="BU25" s="437"/>
      <c r="BV25" s="435">
        <v>218222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5120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15354</v>
      </c>
      <c r="AN26" s="360"/>
      <c r="AO26" s="360"/>
      <c r="AP26" s="360"/>
      <c r="AQ26" s="360"/>
      <c r="AR26" s="361"/>
      <c r="AS26" s="359">
        <v>2559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2620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122307</v>
      </c>
      <c r="BO27" s="441"/>
      <c r="BP27" s="441"/>
      <c r="BQ27" s="441"/>
      <c r="BR27" s="441"/>
      <c r="BS27" s="441"/>
      <c r="BT27" s="441"/>
      <c r="BU27" s="442"/>
      <c r="BV27" s="440">
        <v>122307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2190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1652873</v>
      </c>
      <c r="BO28" s="436"/>
      <c r="BP28" s="436"/>
      <c r="BQ28" s="436"/>
      <c r="BR28" s="436"/>
      <c r="BS28" s="436"/>
      <c r="BT28" s="436"/>
      <c r="BU28" s="437"/>
      <c r="BV28" s="435">
        <v>1652804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1950</v>
      </c>
      <c r="R29" s="360"/>
      <c r="S29" s="360"/>
      <c r="T29" s="360"/>
      <c r="U29" s="360"/>
      <c r="V29" s="361"/>
      <c r="W29" s="450"/>
      <c r="X29" s="451"/>
      <c r="Y29" s="452"/>
      <c r="Z29" s="362" t="s">
        <v>177</v>
      </c>
      <c r="AA29" s="363"/>
      <c r="AB29" s="363"/>
      <c r="AC29" s="363"/>
      <c r="AD29" s="363"/>
      <c r="AE29" s="363"/>
      <c r="AF29" s="363"/>
      <c r="AG29" s="364"/>
      <c r="AH29" s="359">
        <v>100</v>
      </c>
      <c r="AI29" s="360"/>
      <c r="AJ29" s="360"/>
      <c r="AK29" s="360"/>
      <c r="AL29" s="361"/>
      <c r="AM29" s="359">
        <v>280900</v>
      </c>
      <c r="AN29" s="360"/>
      <c r="AO29" s="360"/>
      <c r="AP29" s="360"/>
      <c r="AQ29" s="360"/>
      <c r="AR29" s="361"/>
      <c r="AS29" s="359">
        <v>2809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617264</v>
      </c>
      <c r="BO29" s="407"/>
      <c r="BP29" s="407"/>
      <c r="BQ29" s="407"/>
      <c r="BR29" s="407"/>
      <c r="BS29" s="407"/>
      <c r="BT29" s="407"/>
      <c r="BU29" s="408"/>
      <c r="BV29" s="406">
        <v>405743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791402</v>
      </c>
      <c r="BO30" s="441"/>
      <c r="BP30" s="441"/>
      <c r="BQ30" s="441"/>
      <c r="BR30" s="441"/>
      <c r="BS30" s="441"/>
      <c r="BT30" s="441"/>
      <c r="BU30" s="442"/>
      <c r="BV30" s="440">
        <v>638996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岩手県市町村総合事務組合（一般会計）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軽米教育施設運営会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岩手県市町村総合事務組合（特別会計）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軽米町産業開発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二戸地区広域行政事務組合（一般会計）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二戸地区広域行政事務組合（特別会計）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岩手県後期高齢者医療広域連合（一般会計）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岩手県後期高齢者医療広域連合（特別会計）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S6tghz3iWdxVXszB8G/iirjy9/00WGPgok7TXow4X4A/PVGBo0V0xJ1dmfGOzJxqpmgtCo/u+pp/ZJU6cpvDQ==" saltValue="HY1R3jgFVZGaNWfzfdQi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70" zoomScaleNormal="70" zoomScaleSheetLayoutView="100" workbookViewId="0">
      <selection activeCell="AC15" sqref="AC15:AG1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21.68</v>
      </c>
      <c r="G34" s="33">
        <v>19.66</v>
      </c>
      <c r="H34" s="33">
        <v>19.010000000000002</v>
      </c>
      <c r="I34" s="33">
        <v>18.07</v>
      </c>
      <c r="J34" s="34">
        <v>17.07</v>
      </c>
      <c r="K34" s="22"/>
      <c r="L34" s="22"/>
      <c r="M34" s="22"/>
      <c r="N34" s="22"/>
      <c r="O34" s="22"/>
      <c r="P34" s="22"/>
    </row>
    <row r="35" spans="1:16" ht="39" customHeight="1" x14ac:dyDescent="0.2">
      <c r="A35" s="22"/>
      <c r="B35" s="35"/>
      <c r="C35" s="1132" t="s">
        <v>531</v>
      </c>
      <c r="D35" s="1132"/>
      <c r="E35" s="1133"/>
      <c r="F35" s="36">
        <v>7.9</v>
      </c>
      <c r="G35" s="37">
        <v>10.25</v>
      </c>
      <c r="H35" s="37">
        <v>11.14</v>
      </c>
      <c r="I35" s="37">
        <v>14.3</v>
      </c>
      <c r="J35" s="38">
        <v>9.4700000000000006</v>
      </c>
      <c r="K35" s="22"/>
      <c r="L35" s="22"/>
      <c r="M35" s="22"/>
      <c r="N35" s="22"/>
      <c r="O35" s="22"/>
      <c r="P35" s="22"/>
    </row>
    <row r="36" spans="1:16" ht="39" customHeight="1" x14ac:dyDescent="0.2">
      <c r="A36" s="22"/>
      <c r="B36" s="35"/>
      <c r="C36" s="1132" t="s">
        <v>532</v>
      </c>
      <c r="D36" s="1132"/>
      <c r="E36" s="1133"/>
      <c r="F36" s="36" t="s">
        <v>485</v>
      </c>
      <c r="G36" s="37" t="s">
        <v>485</v>
      </c>
      <c r="H36" s="37" t="s">
        <v>485</v>
      </c>
      <c r="I36" s="37" t="s">
        <v>485</v>
      </c>
      <c r="J36" s="38">
        <v>1.01</v>
      </c>
      <c r="K36" s="22"/>
      <c r="L36" s="22"/>
      <c r="M36" s="22"/>
      <c r="N36" s="22"/>
      <c r="O36" s="22"/>
      <c r="P36" s="22"/>
    </row>
    <row r="37" spans="1:16" ht="39" customHeight="1" x14ac:dyDescent="0.2">
      <c r="A37" s="22"/>
      <c r="B37" s="35"/>
      <c r="C37" s="1132" t="s">
        <v>533</v>
      </c>
      <c r="D37" s="1132"/>
      <c r="E37" s="1133"/>
      <c r="F37" s="36">
        <v>0.59</v>
      </c>
      <c r="G37" s="37">
        <v>0.44</v>
      </c>
      <c r="H37" s="37">
        <v>0.17</v>
      </c>
      <c r="I37" s="37">
        <v>0.05</v>
      </c>
      <c r="J37" s="38">
        <v>0.05</v>
      </c>
      <c r="K37" s="22"/>
      <c r="L37" s="22"/>
      <c r="M37" s="22"/>
      <c r="N37" s="22"/>
      <c r="O37" s="22"/>
      <c r="P37" s="22"/>
    </row>
    <row r="38" spans="1:16" ht="39" customHeight="1" x14ac:dyDescent="0.2">
      <c r="A38" s="22"/>
      <c r="B38" s="35"/>
      <c r="C38" s="1132" t="s">
        <v>534</v>
      </c>
      <c r="D38" s="1132"/>
      <c r="E38" s="1133"/>
      <c r="F38" s="36">
        <v>0</v>
      </c>
      <c r="G38" s="37">
        <v>0</v>
      </c>
      <c r="H38" s="37">
        <v>0</v>
      </c>
      <c r="I38" s="37">
        <v>0</v>
      </c>
      <c r="J38" s="38">
        <v>0</v>
      </c>
      <c r="K38" s="22"/>
      <c r="L38" s="22"/>
      <c r="M38" s="22"/>
      <c r="N38" s="22"/>
      <c r="O38" s="22"/>
      <c r="P38" s="22"/>
    </row>
    <row r="39" spans="1:16" ht="39" customHeight="1" x14ac:dyDescent="0.2">
      <c r="A39" s="22"/>
      <c r="B39" s="35"/>
      <c r="C39" s="1132" t="s">
        <v>535</v>
      </c>
      <c r="D39" s="1132"/>
      <c r="E39" s="1133"/>
      <c r="F39" s="36">
        <v>0.04</v>
      </c>
      <c r="G39" s="37">
        <v>0.04</v>
      </c>
      <c r="H39" s="37">
        <v>0.05</v>
      </c>
      <c r="I39" s="37">
        <v>0.08</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0.11</v>
      </c>
      <c r="G43" s="42">
        <v>0.1</v>
      </c>
      <c r="H43" s="42">
        <v>0.08</v>
      </c>
      <c r="I43" s="42">
        <v>0.19</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UYSXtyfogcD3nhHR3OeUXhrmL1QBFlLl2mQHgdjGmCk+F9hc6oD2V/0kgHUGZNPRFgRwXS6fupsnaoLFLWPw==" saltValue="ZLdQHnpOr/B7qpnwzcUw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C15" sqref="AC15:AG1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817</v>
      </c>
      <c r="L45" s="58">
        <v>858</v>
      </c>
      <c r="M45" s="58">
        <v>882</v>
      </c>
      <c r="N45" s="58">
        <v>860</v>
      </c>
      <c r="O45" s="59">
        <v>884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163</v>
      </c>
      <c r="L48" s="62">
        <v>161</v>
      </c>
      <c r="M48" s="62">
        <v>156</v>
      </c>
      <c r="N48" s="62">
        <v>159</v>
      </c>
      <c r="O48" s="63">
        <v>150</v>
      </c>
      <c r="P48" s="46"/>
      <c r="Q48" s="46"/>
      <c r="R48" s="46"/>
      <c r="S48" s="46"/>
      <c r="T48" s="46"/>
      <c r="U48" s="46"/>
    </row>
    <row r="49" spans="1:21" ht="30.75" customHeight="1" x14ac:dyDescent="0.2">
      <c r="A49" s="46"/>
      <c r="B49" s="1163"/>
      <c r="C49" s="1164"/>
      <c r="D49" s="60"/>
      <c r="E49" s="1140" t="s">
        <v>14</v>
      </c>
      <c r="F49" s="1140"/>
      <c r="G49" s="1140"/>
      <c r="H49" s="1140"/>
      <c r="I49" s="1140"/>
      <c r="J49" s="1141"/>
      <c r="K49" s="61">
        <v>24</v>
      </c>
      <c r="L49" s="62">
        <v>23</v>
      </c>
      <c r="M49" s="62">
        <v>23</v>
      </c>
      <c r="N49" s="62">
        <v>23</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1</v>
      </c>
      <c r="M50" s="62">
        <v>2</v>
      </c>
      <c r="N50" s="62">
        <v>2</v>
      </c>
      <c r="O50" s="63">
        <v>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620</v>
      </c>
      <c r="L52" s="62">
        <v>632</v>
      </c>
      <c r="M52" s="62">
        <v>646</v>
      </c>
      <c r="N52" s="62">
        <v>649</v>
      </c>
      <c r="O52" s="63">
        <v>674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386</v>
      </c>
      <c r="L53" s="67">
        <v>411</v>
      </c>
      <c r="M53" s="67">
        <v>417</v>
      </c>
      <c r="N53" s="67">
        <v>395</v>
      </c>
      <c r="O53" s="68">
        <v>395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9uuLwZQJzxgoyApDBpt6AO8t2DiFmrEPPht1MhAsHuFihmTVj+iyiigsusR/B2eT9sqOpmSZkDhWmWfGP/xnA==" saltValue="XmwMpWj9+VFC+Q3o4cp0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55" zoomScaleNormal="55" zoomScaleSheetLayoutView="100" workbookViewId="0">
      <selection activeCell="AC15" sqref="AC15:AG1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8397</v>
      </c>
      <c r="J41" s="331">
        <v>8452</v>
      </c>
      <c r="K41" s="331">
        <v>8886</v>
      </c>
      <c r="L41" s="331">
        <v>9193</v>
      </c>
      <c r="M41" s="332">
        <v>8782</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2245</v>
      </c>
      <c r="J43" s="334">
        <v>2117</v>
      </c>
      <c r="K43" s="334">
        <v>1920</v>
      </c>
      <c r="L43" s="334">
        <v>1683</v>
      </c>
      <c r="M43" s="335">
        <v>1504</v>
      </c>
    </row>
    <row r="44" spans="2:13" ht="27.75" customHeight="1" x14ac:dyDescent="0.2">
      <c r="B44" s="1171"/>
      <c r="C44" s="1172"/>
      <c r="D44" s="104"/>
      <c r="E44" s="1175" t="s">
        <v>34</v>
      </c>
      <c r="F44" s="1175"/>
      <c r="G44" s="1175"/>
      <c r="H44" s="1176"/>
      <c r="I44" s="333">
        <v>136</v>
      </c>
      <c r="J44" s="334">
        <v>336</v>
      </c>
      <c r="K44" s="334">
        <v>317</v>
      </c>
      <c r="L44" s="334">
        <v>291</v>
      </c>
      <c r="M44" s="335">
        <v>259</v>
      </c>
    </row>
    <row r="45" spans="2:13" ht="27.75" customHeight="1" x14ac:dyDescent="0.2">
      <c r="B45" s="1171"/>
      <c r="C45" s="1172"/>
      <c r="D45" s="104"/>
      <c r="E45" s="1175" t="s">
        <v>35</v>
      </c>
      <c r="F45" s="1175"/>
      <c r="G45" s="1175"/>
      <c r="H45" s="1176"/>
      <c r="I45" s="333">
        <v>734</v>
      </c>
      <c r="J45" s="334">
        <v>695</v>
      </c>
      <c r="K45" s="334">
        <v>507</v>
      </c>
      <c r="L45" s="334">
        <v>478</v>
      </c>
      <c r="M45" s="335">
        <v>503</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2074</v>
      </c>
      <c r="J50" s="334">
        <v>2496</v>
      </c>
      <c r="K50" s="334">
        <v>2695</v>
      </c>
      <c r="L50" s="334">
        <v>2896</v>
      </c>
      <c r="M50" s="335">
        <v>3210</v>
      </c>
    </row>
    <row r="51" spans="2:13" ht="27.75" customHeight="1" x14ac:dyDescent="0.2">
      <c r="B51" s="1171"/>
      <c r="C51" s="1172"/>
      <c r="D51" s="104"/>
      <c r="E51" s="1175" t="s">
        <v>42</v>
      </c>
      <c r="F51" s="1175"/>
      <c r="G51" s="1175"/>
      <c r="H51" s="1176"/>
      <c r="I51" s="333">
        <v>23</v>
      </c>
      <c r="J51" s="334">
        <v>26</v>
      </c>
      <c r="K51" s="334">
        <v>64</v>
      </c>
      <c r="L51" s="334">
        <v>350</v>
      </c>
      <c r="M51" s="335">
        <v>358</v>
      </c>
    </row>
    <row r="52" spans="2:13" ht="27.75" customHeight="1" x14ac:dyDescent="0.2">
      <c r="B52" s="1173"/>
      <c r="C52" s="1174"/>
      <c r="D52" s="104"/>
      <c r="E52" s="1175" t="s">
        <v>43</v>
      </c>
      <c r="F52" s="1175"/>
      <c r="G52" s="1175"/>
      <c r="H52" s="1176"/>
      <c r="I52" s="333">
        <v>6714</v>
      </c>
      <c r="J52" s="334">
        <v>6633</v>
      </c>
      <c r="K52" s="334">
        <v>6838</v>
      </c>
      <c r="L52" s="334">
        <v>7016</v>
      </c>
      <c r="M52" s="335">
        <v>6688</v>
      </c>
    </row>
    <row r="53" spans="2:13" ht="27.75" customHeight="1" thickBot="1" x14ac:dyDescent="0.25">
      <c r="B53" s="1177" t="s">
        <v>19</v>
      </c>
      <c r="C53" s="1178"/>
      <c r="D53" s="108"/>
      <c r="E53" s="1179" t="s">
        <v>44</v>
      </c>
      <c r="F53" s="1179"/>
      <c r="G53" s="1179"/>
      <c r="H53" s="1180"/>
      <c r="I53" s="336">
        <v>2701</v>
      </c>
      <c r="J53" s="337">
        <v>2444</v>
      </c>
      <c r="K53" s="337">
        <v>2032</v>
      </c>
      <c r="L53" s="337">
        <v>1383</v>
      </c>
      <c r="M53" s="338">
        <v>791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de2da7pX0GhezVQEBmcsLK3uJe/3Q3pWo7NkCuznszb4N+HyYlt/H58EtnsKDnMyXfMyEvBB6+bIULbACZVXg==" saltValue="EbzPjFpD8nH5cEGCpqaT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55" zoomScaleNormal="55" zoomScaleSheetLayoutView="100" workbookViewId="0">
      <selection activeCell="AC15" sqref="AC15:AG1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1743</v>
      </c>
      <c r="G55" s="339">
        <v>1653</v>
      </c>
      <c r="H55" s="340">
        <v>1653</v>
      </c>
    </row>
    <row r="56" spans="2:8" ht="52.5" customHeight="1" x14ac:dyDescent="0.2">
      <c r="B56" s="120"/>
      <c r="C56" s="1198" t="s">
        <v>47</v>
      </c>
      <c r="D56" s="1198"/>
      <c r="E56" s="1199"/>
      <c r="F56" s="341">
        <v>195</v>
      </c>
      <c r="G56" s="341">
        <v>406</v>
      </c>
      <c r="H56" s="342">
        <v>617</v>
      </c>
    </row>
    <row r="57" spans="2:8" ht="53.25" customHeight="1" x14ac:dyDescent="0.2">
      <c r="B57" s="120"/>
      <c r="C57" s="1200" t="s">
        <v>48</v>
      </c>
      <c r="D57" s="1200"/>
      <c r="E57" s="1201"/>
      <c r="F57" s="343">
        <v>557</v>
      </c>
      <c r="G57" s="343">
        <v>639</v>
      </c>
      <c r="H57" s="344">
        <v>791</v>
      </c>
    </row>
    <row r="58" spans="2:8" ht="45.75" customHeight="1" x14ac:dyDescent="0.2">
      <c r="B58" s="121"/>
      <c r="C58" s="1188" t="s">
        <v>553</v>
      </c>
      <c r="D58" s="1189"/>
      <c r="E58" s="1190"/>
      <c r="F58" s="345">
        <v>324</v>
      </c>
      <c r="G58" s="345">
        <v>335</v>
      </c>
      <c r="H58" s="346">
        <v>335</v>
      </c>
    </row>
    <row r="59" spans="2:8" ht="45.75" customHeight="1" x14ac:dyDescent="0.2">
      <c r="B59" s="121"/>
      <c r="C59" s="1188" t="s">
        <v>554</v>
      </c>
      <c r="D59" s="1189"/>
      <c r="E59" s="1190"/>
      <c r="F59" s="345"/>
      <c r="G59" s="345">
        <v>50</v>
      </c>
      <c r="H59" s="346">
        <v>139</v>
      </c>
    </row>
    <row r="60" spans="2:8" ht="45.75" customHeight="1" x14ac:dyDescent="0.2">
      <c r="B60" s="121"/>
      <c r="C60" s="1188" t="s">
        <v>555</v>
      </c>
      <c r="D60" s="1189"/>
      <c r="E60" s="1190"/>
      <c r="F60" s="345">
        <v>93</v>
      </c>
      <c r="G60" s="345">
        <v>98</v>
      </c>
      <c r="H60" s="346">
        <v>99</v>
      </c>
    </row>
    <row r="61" spans="2:8" ht="45.75" customHeight="1" x14ac:dyDescent="0.2">
      <c r="B61" s="121"/>
      <c r="C61" s="1188" t="s">
        <v>556</v>
      </c>
      <c r="D61" s="1189"/>
      <c r="E61" s="1190"/>
      <c r="F61" s="345">
        <v>45</v>
      </c>
      <c r="G61" s="345">
        <v>53</v>
      </c>
      <c r="H61" s="346">
        <v>69</v>
      </c>
    </row>
    <row r="62" spans="2:8" ht="45.75" customHeight="1" thickBot="1" x14ac:dyDescent="0.25">
      <c r="B62" s="122"/>
      <c r="C62" s="1191" t="s">
        <v>557</v>
      </c>
      <c r="D62" s="1192"/>
      <c r="E62" s="1193"/>
      <c r="F62" s="347">
        <v>46</v>
      </c>
      <c r="G62" s="347">
        <v>51</v>
      </c>
      <c r="H62" s="348">
        <v>54</v>
      </c>
    </row>
    <row r="63" spans="2:8" ht="52.5" customHeight="1" thickBot="1" x14ac:dyDescent="0.25">
      <c r="B63" s="123"/>
      <c r="C63" s="1194" t="s">
        <v>49</v>
      </c>
      <c r="D63" s="1194"/>
      <c r="E63" s="1195"/>
      <c r="F63" s="349">
        <v>2495</v>
      </c>
      <c r="G63" s="349">
        <v>2698</v>
      </c>
      <c r="H63" s="350">
        <v>3062</v>
      </c>
    </row>
    <row r="64" spans="2:8" ht="13.2" x14ac:dyDescent="0.2"/>
  </sheetData>
  <sheetProtection algorithmName="SHA-512" hashValue="PpZ839qXNc1QTiHoEW7m5+ehcAunSE0aUkn9ld1EcNNDD5EGdc9zQOMx0pcEZvHoJevvdruqr+9bCbk01gm3cg==" saltValue="kNkSBigYU8aAOOkKwEIG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142155</v>
      </c>
      <c r="E3" s="142"/>
      <c r="F3" s="143">
        <v>200194</v>
      </c>
      <c r="G3" s="144"/>
      <c r="H3" s="145"/>
    </row>
    <row r="4" spans="1:8" x14ac:dyDescent="0.2">
      <c r="A4" s="146"/>
      <c r="B4" s="147"/>
      <c r="C4" s="148"/>
      <c r="D4" s="149">
        <v>101701</v>
      </c>
      <c r="E4" s="150"/>
      <c r="F4" s="151">
        <v>106422</v>
      </c>
      <c r="G4" s="152"/>
      <c r="H4" s="153"/>
    </row>
    <row r="5" spans="1:8" x14ac:dyDescent="0.2">
      <c r="A5" s="134" t="s">
        <v>518</v>
      </c>
      <c r="B5" s="139"/>
      <c r="C5" s="140"/>
      <c r="D5" s="141">
        <v>149758</v>
      </c>
      <c r="E5" s="142"/>
      <c r="F5" s="143">
        <v>196914</v>
      </c>
      <c r="G5" s="144"/>
      <c r="H5" s="145"/>
    </row>
    <row r="6" spans="1:8" x14ac:dyDescent="0.2">
      <c r="A6" s="146"/>
      <c r="B6" s="147"/>
      <c r="C6" s="148"/>
      <c r="D6" s="149">
        <v>118985</v>
      </c>
      <c r="E6" s="150"/>
      <c r="F6" s="151">
        <v>98966</v>
      </c>
      <c r="G6" s="152"/>
      <c r="H6" s="153"/>
    </row>
    <row r="7" spans="1:8" x14ac:dyDescent="0.2">
      <c r="A7" s="134" t="s">
        <v>519</v>
      </c>
      <c r="B7" s="139"/>
      <c r="C7" s="140"/>
      <c r="D7" s="141">
        <v>246733</v>
      </c>
      <c r="E7" s="142"/>
      <c r="F7" s="143">
        <v>204757</v>
      </c>
      <c r="G7" s="144"/>
      <c r="H7" s="145"/>
    </row>
    <row r="8" spans="1:8" x14ac:dyDescent="0.2">
      <c r="A8" s="146"/>
      <c r="B8" s="147"/>
      <c r="C8" s="148"/>
      <c r="D8" s="149">
        <v>151858</v>
      </c>
      <c r="E8" s="150"/>
      <c r="F8" s="151">
        <v>106071</v>
      </c>
      <c r="G8" s="152"/>
      <c r="H8" s="153"/>
    </row>
    <row r="9" spans="1:8" x14ac:dyDescent="0.2">
      <c r="A9" s="134" t="s">
        <v>520</v>
      </c>
      <c r="B9" s="139"/>
      <c r="C9" s="140"/>
      <c r="D9" s="141">
        <v>199317</v>
      </c>
      <c r="E9" s="142"/>
      <c r="F9" s="143">
        <v>194971</v>
      </c>
      <c r="G9" s="144"/>
      <c r="H9" s="145"/>
    </row>
    <row r="10" spans="1:8" x14ac:dyDescent="0.2">
      <c r="A10" s="146"/>
      <c r="B10" s="147"/>
      <c r="C10" s="148"/>
      <c r="D10" s="149">
        <v>151765</v>
      </c>
      <c r="E10" s="150"/>
      <c r="F10" s="151">
        <v>105966</v>
      </c>
      <c r="G10" s="152"/>
      <c r="H10" s="153"/>
    </row>
    <row r="11" spans="1:8" x14ac:dyDescent="0.2">
      <c r="A11" s="134" t="s">
        <v>521</v>
      </c>
      <c r="B11" s="139"/>
      <c r="C11" s="140"/>
      <c r="D11" s="141">
        <v>65481</v>
      </c>
      <c r="E11" s="142"/>
      <c r="F11" s="143">
        <v>224172</v>
      </c>
      <c r="G11" s="144"/>
      <c r="H11" s="145"/>
    </row>
    <row r="12" spans="1:8" x14ac:dyDescent="0.2">
      <c r="A12" s="146"/>
      <c r="B12" s="147"/>
      <c r="C12" s="154"/>
      <c r="D12" s="149">
        <v>62487</v>
      </c>
      <c r="E12" s="150"/>
      <c r="F12" s="151">
        <v>117611</v>
      </c>
      <c r="G12" s="152"/>
      <c r="H12" s="153"/>
    </row>
    <row r="13" spans="1:8" x14ac:dyDescent="0.2">
      <c r="A13" s="134"/>
      <c r="B13" s="139"/>
      <c r="C13" s="140"/>
      <c r="D13" s="141">
        <v>160689</v>
      </c>
      <c r="E13" s="142"/>
      <c r="F13" s="143">
        <v>204202</v>
      </c>
      <c r="G13" s="155"/>
      <c r="H13" s="145"/>
    </row>
    <row r="14" spans="1:8" x14ac:dyDescent="0.2">
      <c r="A14" s="146"/>
      <c r="B14" s="147"/>
      <c r="C14" s="148"/>
      <c r="D14" s="149">
        <v>117359</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7.9</v>
      </c>
      <c r="C19" s="156">
        <f>ROUND(VALUE(SUBSTITUTE(実質収支比率等に係る経年分析!G$48,"▲","-")),2)</f>
        <v>10.26</v>
      </c>
      <c r="D19" s="156">
        <f>ROUND(VALUE(SUBSTITUTE(実質収支比率等に係る経年分析!H$48,"▲","-")),2)</f>
        <v>11.15</v>
      </c>
      <c r="E19" s="156">
        <f>ROUND(VALUE(SUBSTITUTE(実質収支比率等に係る経年分析!I$48,"▲","-")),2)</f>
        <v>14.31</v>
      </c>
      <c r="F19" s="156">
        <f>ROUND(VALUE(SUBSTITUTE(実質収支比率等に係る経年分析!J$48,"▲","-")),2)</f>
        <v>9.48</v>
      </c>
    </row>
    <row r="20" spans="1:11" x14ac:dyDescent="0.2">
      <c r="A20" s="156" t="s">
        <v>53</v>
      </c>
      <c r="B20" s="156">
        <f>ROUND(VALUE(SUBSTITUTE(実質収支比率等に係る経年分析!F$47,"▲","-")),2)</f>
        <v>30.96</v>
      </c>
      <c r="C20" s="156">
        <f>ROUND(VALUE(SUBSTITUTE(実質収支比率等に係る経年分析!G$47,"▲","-")),2)</f>
        <v>33.07</v>
      </c>
      <c r="D20" s="156">
        <f>ROUND(VALUE(SUBSTITUTE(実質収支比率等に係る経年分析!H$47,"▲","-")),2)</f>
        <v>39.82</v>
      </c>
      <c r="E20" s="156">
        <f>ROUND(VALUE(SUBSTITUTE(実質収支比率等に係る経年分析!I$47,"▲","-")),2)</f>
        <v>37.6</v>
      </c>
      <c r="F20" s="156">
        <f>ROUND(VALUE(SUBSTITUTE(実質収支比率等に係る経年分析!J$47,"▲","-")),2)</f>
        <v>36.82</v>
      </c>
    </row>
    <row r="21" spans="1:11" x14ac:dyDescent="0.2">
      <c r="A21" s="156" t="s">
        <v>54</v>
      </c>
      <c r="B21" s="156">
        <f>IF(ISNUMBER(VALUE(SUBSTITUTE(実質収支比率等に係る経年分析!F$49,"▲","-"))),ROUND(VALUE(SUBSTITUTE(実質収支比率等に係る経年分析!F$49,"▲","-")),2),NA())</f>
        <v>3.11</v>
      </c>
      <c r="C21" s="156">
        <f>IF(ISNUMBER(VALUE(SUBSTITUTE(実質収支比率等に係る経年分析!G$49,"▲","-"))),ROUND(VALUE(SUBSTITUTE(実質収支比率等に係る経年分析!G$49,"▲","-")),2),NA())</f>
        <v>6.54</v>
      </c>
      <c r="D21" s="156">
        <f>IF(ISNUMBER(VALUE(SUBSTITUTE(実質収支比率等に係る経年分析!H$49,"▲","-"))),ROUND(VALUE(SUBSTITUTE(実質収支比率等に係る経年分析!H$49,"▲","-")),2),NA())</f>
        <v>5.0999999999999996</v>
      </c>
      <c r="E21" s="156">
        <f>IF(ISNUMBER(VALUE(SUBSTITUTE(実質収支比率等に係る経年分析!I$49,"▲","-"))),ROUND(VALUE(SUBSTITUTE(実質収支比率等に係る経年分析!I$49,"▲","-")),2),NA())</f>
        <v>1.1599999999999999</v>
      </c>
      <c r="F21" s="156">
        <f>IF(ISNUMBER(VALUE(SUBSTITUTE(実質収支比率等に係る経年分析!J$49,"▲","-"))),ROUND(VALUE(SUBSTITUTE(実質収支比率等に係る経年分析!J$49,"▲","-")),2),NA())</f>
        <v>-4.53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9.4700000000000006</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19.010000000000002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17.07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620</v>
      </c>
      <c r="E42" s="158"/>
      <c r="F42" s="158"/>
      <c r="G42" s="158">
        <f>'実質公債費比率（分子）の構造'!L$52</f>
        <v>632</v>
      </c>
      <c r="H42" s="158"/>
      <c r="I42" s="158"/>
      <c r="J42" s="158">
        <f>'実質公債費比率（分子）の構造'!M$52</f>
        <v>646</v>
      </c>
      <c r="K42" s="158"/>
      <c r="L42" s="158"/>
      <c r="M42" s="158">
        <f>'実質公債費比率（分子）の構造'!N$52</f>
        <v>649</v>
      </c>
      <c r="N42" s="158"/>
      <c r="O42" s="158"/>
      <c r="P42" s="158">
        <f>'実質公債費比率（分子）の構造'!O$52</f>
        <v>674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1</v>
      </c>
      <c r="F44" s="158"/>
      <c r="G44" s="158"/>
      <c r="H44" s="158">
        <f>'実質公債費比率（分子）の構造'!M$50</f>
        <v>2</v>
      </c>
      <c r="I44" s="158"/>
      <c r="J44" s="158"/>
      <c r="K44" s="158">
        <f>'実質公債費比率（分子）の構造'!N$50</f>
        <v>2</v>
      </c>
      <c r="L44" s="158"/>
      <c r="M44" s="158"/>
      <c r="N44" s="158">
        <f>'実質公債費比率（分子）の構造'!O$50</f>
        <v>3</v>
      </c>
      <c r="O44" s="158"/>
      <c r="P44" s="158"/>
    </row>
    <row r="45" spans="1:16" x14ac:dyDescent="0.2">
      <c r="A45" s="158" t="s">
        <v>63</v>
      </c>
      <c r="B45" s="158">
        <f>'実質公債費比率（分子）の構造'!K$49</f>
        <v>24</v>
      </c>
      <c r="C45" s="158"/>
      <c r="D45" s="158"/>
      <c r="E45" s="158">
        <f>'実質公債費比率（分子）の構造'!L$49</f>
        <v>23</v>
      </c>
      <c r="F45" s="158"/>
      <c r="G45" s="158"/>
      <c r="H45" s="158">
        <f>'実質公債費比率（分子）の構造'!M$49</f>
        <v>23</v>
      </c>
      <c r="I45" s="158"/>
      <c r="J45" s="158"/>
      <c r="K45" s="158">
        <f>'実質公債費比率（分子）の構造'!N$49</f>
        <v>23</v>
      </c>
      <c r="L45" s="158"/>
      <c r="M45" s="158"/>
      <c r="N45" s="158">
        <f>'実質公債費比率（分子）の構造'!O$49</f>
        <v>32</v>
      </c>
      <c r="O45" s="158"/>
      <c r="P45" s="158"/>
    </row>
    <row r="46" spans="1:16" x14ac:dyDescent="0.2">
      <c r="A46" s="158" t="s">
        <v>64</v>
      </c>
      <c r="B46" s="158">
        <f>'実質公債費比率（分子）の構造'!K$48</f>
        <v>163</v>
      </c>
      <c r="C46" s="158"/>
      <c r="D46" s="158"/>
      <c r="E46" s="158">
        <f>'実質公債費比率（分子）の構造'!L$48</f>
        <v>161</v>
      </c>
      <c r="F46" s="158"/>
      <c r="G46" s="158"/>
      <c r="H46" s="158">
        <f>'実質公債費比率（分子）の構造'!M$48</f>
        <v>156</v>
      </c>
      <c r="I46" s="158"/>
      <c r="J46" s="158"/>
      <c r="K46" s="158">
        <f>'実質公債費比率（分子）の構造'!N$48</f>
        <v>159</v>
      </c>
      <c r="L46" s="158"/>
      <c r="M46" s="158"/>
      <c r="N46" s="158">
        <f>'実質公債費比率（分子）の構造'!O$48</f>
        <v>150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817</v>
      </c>
      <c r="C49" s="158"/>
      <c r="D49" s="158"/>
      <c r="E49" s="158">
        <f>'実質公債費比率（分子）の構造'!L$45</f>
        <v>858</v>
      </c>
      <c r="F49" s="158"/>
      <c r="G49" s="158"/>
      <c r="H49" s="158">
        <f>'実質公債費比率（分子）の構造'!M$45</f>
        <v>882</v>
      </c>
      <c r="I49" s="158"/>
      <c r="J49" s="158"/>
      <c r="K49" s="158">
        <f>'実質公債費比率（分子）の構造'!N$45</f>
        <v>860</v>
      </c>
      <c r="L49" s="158"/>
      <c r="M49" s="158"/>
      <c r="N49" s="158">
        <f>'実質公債費比率（分子）の構造'!O$45</f>
        <v>884</v>
      </c>
      <c r="O49" s="158"/>
      <c r="P49" s="158"/>
    </row>
    <row r="50" spans="1:16" x14ac:dyDescent="0.2">
      <c r="A50" s="158" t="s">
        <v>67</v>
      </c>
      <c r="B50" s="158" t="e">
        <f>NA()</f>
        <v>#N/A</v>
      </c>
      <c r="C50" s="158">
        <f>IF(ISNUMBER('実質公債費比率（分子）の構造'!K$53),'実質公債費比率（分子）の構造'!K$53,NA())</f>
        <v>386</v>
      </c>
      <c r="D50" s="158" t="e">
        <f>NA()</f>
        <v>#N/A</v>
      </c>
      <c r="E50" s="158" t="e">
        <f>NA()</f>
        <v>#N/A</v>
      </c>
      <c r="F50" s="158">
        <f>IF(ISNUMBER('実質公債費比率（分子）の構造'!L$53),'実質公債費比率（分子）の構造'!L$53,NA())</f>
        <v>411</v>
      </c>
      <c r="G50" s="158" t="e">
        <f>NA()</f>
        <v>#N/A</v>
      </c>
      <c r="H50" s="158" t="e">
        <f>NA()</f>
        <v>#N/A</v>
      </c>
      <c r="I50" s="158">
        <f>IF(ISNUMBER('実質公債費比率（分子）の構造'!M$53),'実質公債費比率（分子）の構造'!M$53,NA())</f>
        <v>417</v>
      </c>
      <c r="J50" s="158" t="e">
        <f>NA()</f>
        <v>#N/A</v>
      </c>
      <c r="K50" s="158" t="e">
        <f>NA()</f>
        <v>#N/A</v>
      </c>
      <c r="L50" s="158">
        <f>IF(ISNUMBER('実質公債費比率（分子）の構造'!N$53),'実質公債費比率（分子）の構造'!N$53,NA())</f>
        <v>395</v>
      </c>
      <c r="M50" s="158" t="e">
        <f>NA()</f>
        <v>#N/A</v>
      </c>
      <c r="N50" s="158" t="e">
        <f>NA()</f>
        <v>#N/A</v>
      </c>
      <c r="O50" s="158">
        <f>IF(ISNUMBER('実質公債費比率（分子）の構造'!O$53),'実質公債費比率（分子）の構造'!O$53,NA())</f>
        <v>395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6714</v>
      </c>
      <c r="E56" s="157"/>
      <c r="F56" s="157"/>
      <c r="G56" s="157">
        <f>'将来負担比率（分子）の構造'!J$52</f>
        <v>6633</v>
      </c>
      <c r="H56" s="157"/>
      <c r="I56" s="157"/>
      <c r="J56" s="157">
        <f>'将来負担比率（分子）の構造'!K$52</f>
        <v>6838</v>
      </c>
      <c r="K56" s="157"/>
      <c r="L56" s="157"/>
      <c r="M56" s="157">
        <f>'将来負担比率（分子）の構造'!L$52</f>
        <v>7016</v>
      </c>
      <c r="N56" s="157"/>
      <c r="O56" s="157"/>
      <c r="P56" s="157">
        <f>'将来負担比率（分子）の構造'!M$52</f>
        <v>6688</v>
      </c>
    </row>
    <row r="57" spans="1:16" x14ac:dyDescent="0.2">
      <c r="A57" s="157" t="s">
        <v>42</v>
      </c>
      <c r="B57" s="157"/>
      <c r="C57" s="157"/>
      <c r="D57" s="157">
        <f>'将来負担比率（分子）の構造'!I$51</f>
        <v>23</v>
      </c>
      <c r="E57" s="157"/>
      <c r="F57" s="157"/>
      <c r="G57" s="157">
        <f>'将来負担比率（分子）の構造'!J$51</f>
        <v>26</v>
      </c>
      <c r="H57" s="157"/>
      <c r="I57" s="157"/>
      <c r="J57" s="157">
        <f>'将来負担比率（分子）の構造'!K$51</f>
        <v>64</v>
      </c>
      <c r="K57" s="157"/>
      <c r="L57" s="157"/>
      <c r="M57" s="157">
        <f>'将来負担比率（分子）の構造'!L$51</f>
        <v>350</v>
      </c>
      <c r="N57" s="157"/>
      <c r="O57" s="157"/>
      <c r="P57" s="157">
        <f>'将来負担比率（分子）の構造'!M$51</f>
        <v>358</v>
      </c>
    </row>
    <row r="58" spans="1:16" x14ac:dyDescent="0.2">
      <c r="A58" s="157" t="s">
        <v>41</v>
      </c>
      <c r="B58" s="157"/>
      <c r="C58" s="157"/>
      <c r="D58" s="157">
        <f>'将来負担比率（分子）の構造'!I$50</f>
        <v>2074</v>
      </c>
      <c r="E58" s="157"/>
      <c r="F58" s="157"/>
      <c r="G58" s="157">
        <f>'将来負担比率（分子）の構造'!J$50</f>
        <v>2496</v>
      </c>
      <c r="H58" s="157"/>
      <c r="I58" s="157"/>
      <c r="J58" s="157">
        <f>'将来負担比率（分子）の構造'!K$50</f>
        <v>2695</v>
      </c>
      <c r="K58" s="157"/>
      <c r="L58" s="157"/>
      <c r="M58" s="157">
        <f>'将来負担比率（分子）の構造'!L$50</f>
        <v>2896</v>
      </c>
      <c r="N58" s="157"/>
      <c r="O58" s="157"/>
      <c r="P58" s="157">
        <f>'将来負担比率（分子）の構造'!M$50</f>
        <v>3210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734</v>
      </c>
      <c r="C62" s="157"/>
      <c r="D62" s="157"/>
      <c r="E62" s="157">
        <f>'将来負担比率（分子）の構造'!J$45</f>
        <v>695</v>
      </c>
      <c r="F62" s="157"/>
      <c r="G62" s="157"/>
      <c r="H62" s="157">
        <f>'将来負担比率（分子）の構造'!K$45</f>
        <v>507</v>
      </c>
      <c r="I62" s="157"/>
      <c r="J62" s="157"/>
      <c r="K62" s="157">
        <f>'将来負担比率（分子）の構造'!L$45</f>
        <v>478</v>
      </c>
      <c r="L62" s="157"/>
      <c r="M62" s="157"/>
      <c r="N62" s="157">
        <f>'将来負担比率（分子）の構造'!M$45</f>
        <v>503</v>
      </c>
      <c r="O62" s="157"/>
      <c r="P62" s="157"/>
    </row>
    <row r="63" spans="1:16" x14ac:dyDescent="0.2">
      <c r="A63" s="157" t="s">
        <v>34</v>
      </c>
      <c r="B63" s="157">
        <f>'将来負担比率（分子）の構造'!I$44</f>
        <v>136</v>
      </c>
      <c r="C63" s="157"/>
      <c r="D63" s="157"/>
      <c r="E63" s="157">
        <f>'将来負担比率（分子）の構造'!J$44</f>
        <v>336</v>
      </c>
      <c r="F63" s="157"/>
      <c r="G63" s="157"/>
      <c r="H63" s="157">
        <f>'将来負担比率（分子）の構造'!K$44</f>
        <v>317</v>
      </c>
      <c r="I63" s="157"/>
      <c r="J63" s="157"/>
      <c r="K63" s="157">
        <f>'将来負担比率（分子）の構造'!L$44</f>
        <v>291</v>
      </c>
      <c r="L63" s="157"/>
      <c r="M63" s="157"/>
      <c r="N63" s="157">
        <f>'将来負担比率（分子）の構造'!M$44</f>
        <v>259</v>
      </c>
      <c r="O63" s="157"/>
      <c r="P63" s="157"/>
    </row>
    <row r="64" spans="1:16" x14ac:dyDescent="0.2">
      <c r="A64" s="157" t="s">
        <v>33</v>
      </c>
      <c r="B64" s="157">
        <f>'将来負担比率（分子）の構造'!I$43</f>
        <v>2245</v>
      </c>
      <c r="C64" s="157"/>
      <c r="D64" s="157"/>
      <c r="E64" s="157">
        <f>'将来負担比率（分子）の構造'!J$43</f>
        <v>2117</v>
      </c>
      <c r="F64" s="157"/>
      <c r="G64" s="157"/>
      <c r="H64" s="157">
        <f>'将来負担比率（分子）の構造'!K$43</f>
        <v>1920</v>
      </c>
      <c r="I64" s="157"/>
      <c r="J64" s="157"/>
      <c r="K64" s="157">
        <f>'将来負担比率（分子）の構造'!L$43</f>
        <v>1683</v>
      </c>
      <c r="L64" s="157"/>
      <c r="M64" s="157"/>
      <c r="N64" s="157">
        <f>'将来負担比率（分子）の構造'!M$43</f>
        <v>1504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8397</v>
      </c>
      <c r="C66" s="157"/>
      <c r="D66" s="157"/>
      <c r="E66" s="157">
        <f>'将来負担比率（分子）の構造'!J$41</f>
        <v>8452</v>
      </c>
      <c r="F66" s="157"/>
      <c r="G66" s="157"/>
      <c r="H66" s="157">
        <f>'将来負担比率（分子）の構造'!K$41</f>
        <v>8886</v>
      </c>
      <c r="I66" s="157"/>
      <c r="J66" s="157"/>
      <c r="K66" s="157">
        <f>'将来負担比率（分子）の構造'!L$41</f>
        <v>9193</v>
      </c>
      <c r="L66" s="157"/>
      <c r="M66" s="157"/>
      <c r="N66" s="157">
        <f>'将来負担比率（分子）の構造'!M$41</f>
        <v>8782</v>
      </c>
      <c r="O66" s="157"/>
      <c r="P66" s="157"/>
    </row>
    <row r="67" spans="1:16" x14ac:dyDescent="0.2">
      <c r="A67" s="157" t="s">
        <v>71</v>
      </c>
      <c r="B67" s="157" t="e">
        <f>NA()</f>
        <v>#N/A</v>
      </c>
      <c r="C67" s="157">
        <f>IF(ISNUMBER('将来負担比率（分子）の構造'!I$53), IF('将来負担比率（分子）の構造'!I$53 &lt; 0, 0, '将来負担比率（分子）の構造'!I$53), NA())</f>
        <v>2701</v>
      </c>
      <c r="D67" s="157" t="e">
        <f>NA()</f>
        <v>#N/A</v>
      </c>
      <c r="E67" s="157" t="e">
        <f>NA()</f>
        <v>#N/A</v>
      </c>
      <c r="F67" s="157">
        <f>IF(ISNUMBER('将来負担比率（分子）の構造'!J$53), IF('将来負担比率（分子）の構造'!J$53 &lt; 0, 0, '将来負担比率（分子）の構造'!J$53), NA())</f>
        <v>2444</v>
      </c>
      <c r="G67" s="157" t="e">
        <f>NA()</f>
        <v>#N/A</v>
      </c>
      <c r="H67" s="157" t="e">
        <f>NA()</f>
        <v>#N/A</v>
      </c>
      <c r="I67" s="157">
        <f>IF(ISNUMBER('将来負担比率（分子）の構造'!K$53), IF('将来負担比率（分子）の構造'!K$53 &lt; 0, 0, '将来負担比率（分子）の構造'!K$53), NA())</f>
        <v>2032</v>
      </c>
      <c r="J67" s="157" t="e">
        <f>NA()</f>
        <v>#N/A</v>
      </c>
      <c r="K67" s="157" t="e">
        <f>NA()</f>
        <v>#N/A</v>
      </c>
      <c r="L67" s="157">
        <f>IF(ISNUMBER('将来負担比率（分子）の構造'!L$53), IF('将来負担比率（分子）の構造'!L$53 &lt; 0, 0, '将来負担比率（分子）の構造'!L$53), NA())</f>
        <v>1383</v>
      </c>
      <c r="M67" s="157" t="e">
        <f>NA()</f>
        <v>#N/A</v>
      </c>
      <c r="N67" s="157" t="e">
        <f>NA()</f>
        <v>#N/A</v>
      </c>
      <c r="O67" s="157">
        <f>IF(ISNUMBER('将来負担比率（分子）の構造'!M$53), IF('将来負担比率（分子）の構造'!M$53 &lt; 0, 0, '将来負担比率（分子）の構造'!M$53), NA())</f>
        <v>791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1743</v>
      </c>
      <c r="C72" s="161">
        <f>基金残高に係る経年分析!G55</f>
        <v>1653</v>
      </c>
      <c r="D72" s="161">
        <f>基金残高に係る経年分析!H55</f>
        <v>1653</v>
      </c>
    </row>
    <row r="73" spans="1:16" x14ac:dyDescent="0.2">
      <c r="A73" s="160" t="s">
        <v>74</v>
      </c>
      <c r="B73" s="161">
        <f>基金残高に係る経年分析!F56</f>
        <v>195</v>
      </c>
      <c r="C73" s="161">
        <f>基金残高に係る経年分析!G56</f>
        <v>406</v>
      </c>
      <c r="D73" s="161">
        <f>基金残高に係る経年分析!H56</f>
        <v>617</v>
      </c>
    </row>
    <row r="74" spans="1:16" x14ac:dyDescent="0.2">
      <c r="A74" s="160" t="s">
        <v>75</v>
      </c>
      <c r="B74" s="161">
        <f>基金残高に係る経年分析!F57</f>
        <v>557</v>
      </c>
      <c r="C74" s="161">
        <f>基金残高に係る経年分析!G57</f>
        <v>639</v>
      </c>
      <c r="D74" s="161">
        <f>基金残高に係る経年分析!H57</f>
        <v>791</v>
      </c>
    </row>
  </sheetData>
  <sheetProtection algorithmName="SHA-512" hashValue="KQo5vQncmPAyFK2ILgPU253YWSFgV3qIS0WEJ/Jvcaw+jmNunteP4iF5/Fk+xCO80nOyVsgGqi9asByMet1hhw==" saltValue="MOiBkyq+low7oOOI3hof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1" workbookViewId="0">
      <selection activeCell="BS26" sqref="BS26:CB26"/>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1314638</v>
      </c>
      <c r="S5" s="664"/>
      <c r="T5" s="664"/>
      <c r="U5" s="664"/>
      <c r="V5" s="664"/>
      <c r="W5" s="664"/>
      <c r="X5" s="664"/>
      <c r="Y5" s="689"/>
      <c r="Z5" s="702">
        <v>18.399999999999999</v>
      </c>
      <c r="AA5" s="702"/>
      <c r="AB5" s="702"/>
      <c r="AC5" s="702"/>
      <c r="AD5" s="703">
        <v>1314638</v>
      </c>
      <c r="AE5" s="703"/>
      <c r="AF5" s="703"/>
      <c r="AG5" s="703"/>
      <c r="AH5" s="703"/>
      <c r="AI5" s="703"/>
      <c r="AJ5" s="703"/>
      <c r="AK5" s="703"/>
      <c r="AL5" s="690">
        <v>29.2</v>
      </c>
      <c r="AM5" s="672"/>
      <c r="AN5" s="672"/>
      <c r="AO5" s="691"/>
      <c r="AP5" s="666" t="s">
        <v>216</v>
      </c>
      <c r="AQ5" s="667"/>
      <c r="AR5" s="667"/>
      <c r="AS5" s="667"/>
      <c r="AT5" s="667"/>
      <c r="AU5" s="667"/>
      <c r="AV5" s="667"/>
      <c r="AW5" s="667"/>
      <c r="AX5" s="667"/>
      <c r="AY5" s="667"/>
      <c r="AZ5" s="667"/>
      <c r="BA5" s="667"/>
      <c r="BB5" s="667"/>
      <c r="BC5" s="667"/>
      <c r="BD5" s="667"/>
      <c r="BE5" s="667"/>
      <c r="BF5" s="668"/>
      <c r="BG5" s="608">
        <v>1314638</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126757</v>
      </c>
      <c r="S6" s="609"/>
      <c r="T6" s="609"/>
      <c r="U6" s="609"/>
      <c r="V6" s="609"/>
      <c r="W6" s="609"/>
      <c r="X6" s="609"/>
      <c r="Y6" s="610"/>
      <c r="Z6" s="646">
        <v>1.8</v>
      </c>
      <c r="AA6" s="646"/>
      <c r="AB6" s="646"/>
      <c r="AC6" s="646"/>
      <c r="AD6" s="647">
        <v>126757</v>
      </c>
      <c r="AE6" s="647"/>
      <c r="AF6" s="647"/>
      <c r="AG6" s="647"/>
      <c r="AH6" s="647"/>
      <c r="AI6" s="647"/>
      <c r="AJ6" s="647"/>
      <c r="AK6" s="647"/>
      <c r="AL6" s="611">
        <v>2.8</v>
      </c>
      <c r="AM6" s="612"/>
      <c r="AN6" s="612"/>
      <c r="AO6" s="648"/>
      <c r="AP6" s="605" t="s">
        <v>221</v>
      </c>
      <c r="AQ6" s="606"/>
      <c r="AR6" s="606"/>
      <c r="AS6" s="606"/>
      <c r="AT6" s="606"/>
      <c r="AU6" s="606"/>
      <c r="AV6" s="606"/>
      <c r="AW6" s="606"/>
      <c r="AX6" s="606"/>
      <c r="AY6" s="606"/>
      <c r="AZ6" s="606"/>
      <c r="BA6" s="606"/>
      <c r="BB6" s="606"/>
      <c r="BC6" s="606"/>
      <c r="BD6" s="606"/>
      <c r="BE6" s="606"/>
      <c r="BF6" s="607"/>
      <c r="BG6" s="608">
        <v>1314638</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79393</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79393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230</v>
      </c>
      <c r="S7" s="609"/>
      <c r="T7" s="609"/>
      <c r="U7" s="609"/>
      <c r="V7" s="609"/>
      <c r="W7" s="609"/>
      <c r="X7" s="609"/>
      <c r="Y7" s="610"/>
      <c r="Z7" s="646">
        <v>0</v>
      </c>
      <c r="AA7" s="646"/>
      <c r="AB7" s="646"/>
      <c r="AC7" s="646"/>
      <c r="AD7" s="647">
        <v>230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280129</v>
      </c>
      <c r="BH7" s="609"/>
      <c r="BI7" s="609"/>
      <c r="BJ7" s="609"/>
      <c r="BK7" s="609"/>
      <c r="BL7" s="609"/>
      <c r="BM7" s="609"/>
      <c r="BN7" s="610"/>
      <c r="BO7" s="646">
        <v>21.3</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1488377</v>
      </c>
      <c r="CS7" s="609"/>
      <c r="CT7" s="609"/>
      <c r="CU7" s="609"/>
      <c r="CV7" s="609"/>
      <c r="CW7" s="609"/>
      <c r="CX7" s="609"/>
      <c r="CY7" s="610"/>
      <c r="CZ7" s="646">
        <v>22.2</v>
      </c>
      <c r="DA7" s="646"/>
      <c r="DB7" s="646"/>
      <c r="DC7" s="646"/>
      <c r="DD7" s="614">
        <v>135479</v>
      </c>
      <c r="DE7" s="609"/>
      <c r="DF7" s="609"/>
      <c r="DG7" s="609"/>
      <c r="DH7" s="609"/>
      <c r="DI7" s="609"/>
      <c r="DJ7" s="609"/>
      <c r="DK7" s="609"/>
      <c r="DL7" s="609"/>
      <c r="DM7" s="609"/>
      <c r="DN7" s="609"/>
      <c r="DO7" s="609"/>
      <c r="DP7" s="610"/>
      <c r="DQ7" s="614">
        <v>1208444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2757</v>
      </c>
      <c r="S8" s="609"/>
      <c r="T8" s="609"/>
      <c r="U8" s="609"/>
      <c r="V8" s="609"/>
      <c r="W8" s="609"/>
      <c r="X8" s="609"/>
      <c r="Y8" s="610"/>
      <c r="Z8" s="646">
        <v>0</v>
      </c>
      <c r="AA8" s="646"/>
      <c r="AB8" s="646"/>
      <c r="AC8" s="646"/>
      <c r="AD8" s="647">
        <v>2757</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11494</v>
      </c>
      <c r="BH8" s="609"/>
      <c r="BI8" s="609"/>
      <c r="BJ8" s="609"/>
      <c r="BK8" s="609"/>
      <c r="BL8" s="609"/>
      <c r="BM8" s="609"/>
      <c r="BN8" s="610"/>
      <c r="BO8" s="646">
        <v>0.9</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1820121</v>
      </c>
      <c r="CS8" s="609"/>
      <c r="CT8" s="609"/>
      <c r="CU8" s="609"/>
      <c r="CV8" s="609"/>
      <c r="CW8" s="609"/>
      <c r="CX8" s="609"/>
      <c r="CY8" s="610"/>
      <c r="CZ8" s="646">
        <v>27.2</v>
      </c>
      <c r="DA8" s="646"/>
      <c r="DB8" s="646"/>
      <c r="DC8" s="646"/>
      <c r="DD8" s="614">
        <v>52749</v>
      </c>
      <c r="DE8" s="609"/>
      <c r="DF8" s="609"/>
      <c r="DG8" s="609"/>
      <c r="DH8" s="609"/>
      <c r="DI8" s="609"/>
      <c r="DJ8" s="609"/>
      <c r="DK8" s="609"/>
      <c r="DL8" s="609"/>
      <c r="DM8" s="609"/>
      <c r="DN8" s="609"/>
      <c r="DO8" s="609"/>
      <c r="DP8" s="610"/>
      <c r="DQ8" s="614">
        <v>1136290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3778</v>
      </c>
      <c r="S9" s="609"/>
      <c r="T9" s="609"/>
      <c r="U9" s="609"/>
      <c r="V9" s="609"/>
      <c r="W9" s="609"/>
      <c r="X9" s="609"/>
      <c r="Y9" s="610"/>
      <c r="Z9" s="646">
        <v>0.1</v>
      </c>
      <c r="AA9" s="646"/>
      <c r="AB9" s="646"/>
      <c r="AC9" s="646"/>
      <c r="AD9" s="647">
        <v>3778</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227974</v>
      </c>
      <c r="BH9" s="609"/>
      <c r="BI9" s="609"/>
      <c r="BJ9" s="609"/>
      <c r="BK9" s="609"/>
      <c r="BL9" s="609"/>
      <c r="BM9" s="609"/>
      <c r="BN9" s="610"/>
      <c r="BO9" s="646">
        <v>17.3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449655</v>
      </c>
      <c r="CS9" s="609"/>
      <c r="CT9" s="609"/>
      <c r="CU9" s="609"/>
      <c r="CV9" s="609"/>
      <c r="CW9" s="609"/>
      <c r="CX9" s="609"/>
      <c r="CY9" s="610"/>
      <c r="CZ9" s="646">
        <v>6.7</v>
      </c>
      <c r="DA9" s="646"/>
      <c r="DB9" s="646"/>
      <c r="DC9" s="646"/>
      <c r="DD9" s="614">
        <v>5658</v>
      </c>
      <c r="DE9" s="609"/>
      <c r="DF9" s="609"/>
      <c r="DG9" s="609"/>
      <c r="DH9" s="609"/>
      <c r="DI9" s="609"/>
      <c r="DJ9" s="609"/>
      <c r="DK9" s="609"/>
      <c r="DL9" s="609"/>
      <c r="DM9" s="609"/>
      <c r="DN9" s="609"/>
      <c r="DO9" s="609"/>
      <c r="DP9" s="610"/>
      <c r="DQ9" s="614">
        <v>410862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18517</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456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456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214208</v>
      </c>
      <c r="S11" s="609"/>
      <c r="T11" s="609"/>
      <c r="U11" s="609"/>
      <c r="V11" s="609"/>
      <c r="W11" s="609"/>
      <c r="X11" s="609"/>
      <c r="Y11" s="610"/>
      <c r="Z11" s="611">
        <v>3</v>
      </c>
      <c r="AA11" s="612"/>
      <c r="AB11" s="612"/>
      <c r="AC11" s="613"/>
      <c r="AD11" s="614">
        <v>214208</v>
      </c>
      <c r="AE11" s="609"/>
      <c r="AF11" s="609"/>
      <c r="AG11" s="609"/>
      <c r="AH11" s="609"/>
      <c r="AI11" s="609"/>
      <c r="AJ11" s="609"/>
      <c r="AK11" s="610"/>
      <c r="AL11" s="611">
        <v>4.8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22144</v>
      </c>
      <c r="BH11" s="609"/>
      <c r="BI11" s="609"/>
      <c r="BJ11" s="609"/>
      <c r="BK11" s="609"/>
      <c r="BL11" s="609"/>
      <c r="BM11" s="609"/>
      <c r="BN11" s="610"/>
      <c r="BO11" s="646">
        <v>1.7</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276782</v>
      </c>
      <c r="CS11" s="609"/>
      <c r="CT11" s="609"/>
      <c r="CU11" s="609"/>
      <c r="CV11" s="609"/>
      <c r="CW11" s="609"/>
      <c r="CX11" s="609"/>
      <c r="CY11" s="610"/>
      <c r="CZ11" s="646">
        <v>4.0999999999999996</v>
      </c>
      <c r="DA11" s="646"/>
      <c r="DB11" s="646"/>
      <c r="DC11" s="646"/>
      <c r="DD11" s="614">
        <v>18076</v>
      </c>
      <c r="DE11" s="609"/>
      <c r="DF11" s="609"/>
      <c r="DG11" s="609"/>
      <c r="DH11" s="609"/>
      <c r="DI11" s="609"/>
      <c r="DJ11" s="609"/>
      <c r="DK11" s="609"/>
      <c r="DL11" s="609"/>
      <c r="DM11" s="609"/>
      <c r="DN11" s="609"/>
      <c r="DO11" s="609"/>
      <c r="DP11" s="610"/>
      <c r="DQ11" s="614">
        <v>198600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18035</v>
      </c>
      <c r="S12" s="609"/>
      <c r="T12" s="609"/>
      <c r="U12" s="609"/>
      <c r="V12" s="609"/>
      <c r="W12" s="609"/>
      <c r="X12" s="609"/>
      <c r="Y12" s="610"/>
      <c r="Z12" s="646">
        <v>0.3</v>
      </c>
      <c r="AA12" s="646"/>
      <c r="AB12" s="646"/>
      <c r="AC12" s="646"/>
      <c r="AD12" s="647">
        <v>18035</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924132</v>
      </c>
      <c r="BH12" s="609"/>
      <c r="BI12" s="609"/>
      <c r="BJ12" s="609"/>
      <c r="BK12" s="609"/>
      <c r="BL12" s="609"/>
      <c r="BM12" s="609"/>
      <c r="BN12" s="610"/>
      <c r="BO12" s="646">
        <v>70.3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94910</v>
      </c>
      <c r="CS12" s="609"/>
      <c r="CT12" s="609"/>
      <c r="CU12" s="609"/>
      <c r="CV12" s="609"/>
      <c r="CW12" s="609"/>
      <c r="CX12" s="609"/>
      <c r="CY12" s="610"/>
      <c r="CZ12" s="646">
        <v>1.4</v>
      </c>
      <c r="DA12" s="646"/>
      <c r="DB12" s="646"/>
      <c r="DC12" s="646"/>
      <c r="DD12" s="614">
        <v>2379</v>
      </c>
      <c r="DE12" s="609"/>
      <c r="DF12" s="609"/>
      <c r="DG12" s="609"/>
      <c r="DH12" s="609"/>
      <c r="DI12" s="609"/>
      <c r="DJ12" s="609"/>
      <c r="DK12" s="609"/>
      <c r="DL12" s="609"/>
      <c r="DM12" s="609"/>
      <c r="DN12" s="609"/>
      <c r="DO12" s="609"/>
      <c r="DP12" s="610"/>
      <c r="DQ12" s="614">
        <v>84182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922760</v>
      </c>
      <c r="BH13" s="609"/>
      <c r="BI13" s="609"/>
      <c r="BJ13" s="609"/>
      <c r="BK13" s="609"/>
      <c r="BL13" s="609"/>
      <c r="BM13" s="609"/>
      <c r="BN13" s="610"/>
      <c r="BO13" s="646">
        <v>70.2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569517</v>
      </c>
      <c r="CS13" s="609"/>
      <c r="CT13" s="609"/>
      <c r="CU13" s="609"/>
      <c r="CV13" s="609"/>
      <c r="CW13" s="609"/>
      <c r="CX13" s="609"/>
      <c r="CY13" s="610"/>
      <c r="CZ13" s="646">
        <v>8.5</v>
      </c>
      <c r="DA13" s="646"/>
      <c r="DB13" s="646"/>
      <c r="DC13" s="646"/>
      <c r="DD13" s="614">
        <v>238182</v>
      </c>
      <c r="DE13" s="609"/>
      <c r="DF13" s="609"/>
      <c r="DG13" s="609"/>
      <c r="DH13" s="609"/>
      <c r="DI13" s="609"/>
      <c r="DJ13" s="609"/>
      <c r="DK13" s="609"/>
      <c r="DL13" s="609"/>
      <c r="DM13" s="609"/>
      <c r="DN13" s="609"/>
      <c r="DO13" s="609"/>
      <c r="DP13" s="610"/>
      <c r="DQ13" s="614">
        <v>342342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40515</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337404</v>
      </c>
      <c r="CS14" s="609"/>
      <c r="CT14" s="609"/>
      <c r="CU14" s="609"/>
      <c r="CV14" s="609"/>
      <c r="CW14" s="609"/>
      <c r="CX14" s="609"/>
      <c r="CY14" s="610"/>
      <c r="CZ14" s="646">
        <v>5</v>
      </c>
      <c r="DA14" s="646"/>
      <c r="DB14" s="646"/>
      <c r="DC14" s="646"/>
      <c r="DD14" s="614">
        <v>19588</v>
      </c>
      <c r="DE14" s="609"/>
      <c r="DF14" s="609"/>
      <c r="DG14" s="609"/>
      <c r="DH14" s="609"/>
      <c r="DI14" s="609"/>
      <c r="DJ14" s="609"/>
      <c r="DK14" s="609"/>
      <c r="DL14" s="609"/>
      <c r="DM14" s="609"/>
      <c r="DN14" s="609"/>
      <c r="DO14" s="609"/>
      <c r="DP14" s="610"/>
      <c r="DQ14" s="614">
        <v>309993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5924</v>
      </c>
      <c r="S15" s="609"/>
      <c r="T15" s="609"/>
      <c r="U15" s="609"/>
      <c r="V15" s="609"/>
      <c r="W15" s="609"/>
      <c r="X15" s="609"/>
      <c r="Y15" s="610"/>
      <c r="Z15" s="646">
        <v>0.1</v>
      </c>
      <c r="AA15" s="646"/>
      <c r="AB15" s="646"/>
      <c r="AC15" s="646"/>
      <c r="AD15" s="647">
        <v>5924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69862</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684241</v>
      </c>
      <c r="CS15" s="609"/>
      <c r="CT15" s="609"/>
      <c r="CU15" s="609"/>
      <c r="CV15" s="609"/>
      <c r="CW15" s="609"/>
      <c r="CX15" s="609"/>
      <c r="CY15" s="610"/>
      <c r="CZ15" s="646">
        <v>10.199999999999999</v>
      </c>
      <c r="DA15" s="646"/>
      <c r="DB15" s="646"/>
      <c r="DC15" s="646"/>
      <c r="DD15" s="614">
        <v>45648</v>
      </c>
      <c r="DE15" s="609"/>
      <c r="DF15" s="609"/>
      <c r="DG15" s="609"/>
      <c r="DH15" s="609"/>
      <c r="DI15" s="609"/>
      <c r="DJ15" s="609"/>
      <c r="DK15" s="609"/>
      <c r="DL15" s="609"/>
      <c r="DM15" s="609"/>
      <c r="DN15" s="609"/>
      <c r="DO15" s="609"/>
      <c r="DP15" s="610"/>
      <c r="DQ15" s="614">
        <v>610741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12706</v>
      </c>
      <c r="S16" s="609"/>
      <c r="T16" s="609"/>
      <c r="U16" s="609"/>
      <c r="V16" s="609"/>
      <c r="W16" s="609"/>
      <c r="X16" s="609"/>
      <c r="Y16" s="610"/>
      <c r="Z16" s="646">
        <v>0.2</v>
      </c>
      <c r="AA16" s="646"/>
      <c r="AB16" s="646"/>
      <c r="AC16" s="646"/>
      <c r="AD16" s="647">
        <v>12706</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6795</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6795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64882</v>
      </c>
      <c r="S17" s="609"/>
      <c r="T17" s="609"/>
      <c r="U17" s="609"/>
      <c r="V17" s="609"/>
      <c r="W17" s="609"/>
      <c r="X17" s="609"/>
      <c r="Y17" s="610"/>
      <c r="Z17" s="646">
        <v>0.9</v>
      </c>
      <c r="AA17" s="646"/>
      <c r="AB17" s="646"/>
      <c r="AC17" s="646"/>
      <c r="AD17" s="647">
        <v>64882</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884099</v>
      </c>
      <c r="CS17" s="609"/>
      <c r="CT17" s="609"/>
      <c r="CU17" s="609"/>
      <c r="CV17" s="609"/>
      <c r="CW17" s="609"/>
      <c r="CX17" s="609"/>
      <c r="CY17" s="610"/>
      <c r="CZ17" s="646">
        <v>13.2</v>
      </c>
      <c r="DA17" s="646"/>
      <c r="DB17" s="646"/>
      <c r="DC17" s="646"/>
      <c r="DD17" s="614" t="s">
        <v>122</v>
      </c>
      <c r="DE17" s="609"/>
      <c r="DF17" s="609"/>
      <c r="DG17" s="609"/>
      <c r="DH17" s="609"/>
      <c r="DI17" s="609"/>
      <c r="DJ17" s="609"/>
      <c r="DK17" s="609"/>
      <c r="DL17" s="609"/>
      <c r="DM17" s="609"/>
      <c r="DN17" s="609"/>
      <c r="DO17" s="609"/>
      <c r="DP17" s="610"/>
      <c r="DQ17" s="614">
        <v>861907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2073</v>
      </c>
      <c r="S18" s="609"/>
      <c r="T18" s="609"/>
      <c r="U18" s="609"/>
      <c r="V18" s="609"/>
      <c r="W18" s="609"/>
      <c r="X18" s="609"/>
      <c r="Y18" s="610"/>
      <c r="Z18" s="646">
        <v>0</v>
      </c>
      <c r="AA18" s="646"/>
      <c r="AB18" s="646"/>
      <c r="AC18" s="646"/>
      <c r="AD18" s="647">
        <v>2073</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29187</v>
      </c>
      <c r="S19" s="609"/>
      <c r="T19" s="609"/>
      <c r="U19" s="609"/>
      <c r="V19" s="609"/>
      <c r="W19" s="609"/>
      <c r="X19" s="609"/>
      <c r="Y19" s="610"/>
      <c r="Z19" s="646">
        <v>0.4</v>
      </c>
      <c r="AA19" s="646"/>
      <c r="AB19" s="646"/>
      <c r="AC19" s="646"/>
      <c r="AD19" s="647">
        <v>29187</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33622</v>
      </c>
      <c r="S20" s="609"/>
      <c r="T20" s="609"/>
      <c r="U20" s="609"/>
      <c r="V20" s="609"/>
      <c r="W20" s="609"/>
      <c r="X20" s="609"/>
      <c r="Y20" s="610"/>
      <c r="Z20" s="646">
        <v>0.5</v>
      </c>
      <c r="AA20" s="646"/>
      <c r="AB20" s="646"/>
      <c r="AC20" s="646"/>
      <c r="AD20" s="647">
        <v>33622</v>
      </c>
      <c r="AE20" s="647"/>
      <c r="AF20" s="647"/>
      <c r="AG20" s="647"/>
      <c r="AH20" s="647"/>
      <c r="AI20" s="647"/>
      <c r="AJ20" s="647"/>
      <c r="AK20" s="647"/>
      <c r="AL20" s="611">
        <v>0.7</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6691750</v>
      </c>
      <c r="CS20" s="609"/>
      <c r="CT20" s="609"/>
      <c r="CU20" s="609"/>
      <c r="CV20" s="609"/>
      <c r="CW20" s="609"/>
      <c r="CX20" s="609"/>
      <c r="CY20" s="610"/>
      <c r="CZ20" s="646">
        <v>100</v>
      </c>
      <c r="DA20" s="646"/>
      <c r="DB20" s="646"/>
      <c r="DC20" s="646"/>
      <c r="DD20" s="614">
        <v>517759</v>
      </c>
      <c r="DE20" s="609"/>
      <c r="DF20" s="609"/>
      <c r="DG20" s="609"/>
      <c r="DH20" s="609"/>
      <c r="DI20" s="609"/>
      <c r="DJ20" s="609"/>
      <c r="DK20" s="609"/>
      <c r="DL20" s="609"/>
      <c r="DM20" s="609"/>
      <c r="DN20" s="609"/>
      <c r="DO20" s="609"/>
      <c r="DP20" s="610"/>
      <c r="DQ20" s="614">
        <v>5250005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3003648</v>
      </c>
      <c r="S21" s="609"/>
      <c r="T21" s="609"/>
      <c r="U21" s="609"/>
      <c r="V21" s="609"/>
      <c r="W21" s="609"/>
      <c r="X21" s="609"/>
      <c r="Y21" s="610"/>
      <c r="Z21" s="646">
        <v>42.1</v>
      </c>
      <c r="AA21" s="646"/>
      <c r="AB21" s="646"/>
      <c r="AC21" s="646"/>
      <c r="AD21" s="647">
        <v>2735650</v>
      </c>
      <c r="AE21" s="647"/>
      <c r="AF21" s="647"/>
      <c r="AG21" s="647"/>
      <c r="AH21" s="647"/>
      <c r="AI21" s="647"/>
      <c r="AJ21" s="647"/>
      <c r="AK21" s="647"/>
      <c r="AL21" s="611">
        <v>60.7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2735650</v>
      </c>
      <c r="S22" s="609"/>
      <c r="T22" s="609"/>
      <c r="U22" s="609"/>
      <c r="V22" s="609"/>
      <c r="W22" s="609"/>
      <c r="X22" s="609"/>
      <c r="Y22" s="610"/>
      <c r="Z22" s="646">
        <v>38.299999999999997</v>
      </c>
      <c r="AA22" s="646"/>
      <c r="AB22" s="646"/>
      <c r="AC22" s="646"/>
      <c r="AD22" s="647">
        <v>2735650</v>
      </c>
      <c r="AE22" s="647"/>
      <c r="AF22" s="647"/>
      <c r="AG22" s="647"/>
      <c r="AH22" s="647"/>
      <c r="AI22" s="647"/>
      <c r="AJ22" s="647"/>
      <c r="AK22" s="647"/>
      <c r="AL22" s="611">
        <v>60.7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267970</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2906224</v>
      </c>
      <c r="CS24" s="664"/>
      <c r="CT24" s="664"/>
      <c r="CU24" s="664"/>
      <c r="CV24" s="664"/>
      <c r="CW24" s="664"/>
      <c r="CX24" s="664"/>
      <c r="CY24" s="689"/>
      <c r="CZ24" s="690">
        <v>43.4</v>
      </c>
      <c r="DA24" s="672"/>
      <c r="DB24" s="672"/>
      <c r="DC24" s="692"/>
      <c r="DD24" s="688">
        <v>2286895</v>
      </c>
      <c r="DE24" s="664"/>
      <c r="DF24" s="664"/>
      <c r="DG24" s="664"/>
      <c r="DH24" s="664"/>
      <c r="DI24" s="664"/>
      <c r="DJ24" s="664"/>
      <c r="DK24" s="689"/>
      <c r="DL24" s="688">
        <v>2181202</v>
      </c>
      <c r="DM24" s="664"/>
      <c r="DN24" s="664"/>
      <c r="DO24" s="664"/>
      <c r="DP24" s="664"/>
      <c r="DQ24" s="664"/>
      <c r="DR24" s="664"/>
      <c r="DS24" s="664"/>
      <c r="DT24" s="664"/>
      <c r="DU24" s="664"/>
      <c r="DV24" s="689"/>
      <c r="DW24" s="690">
        <v>48.3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4767563</v>
      </c>
      <c r="S25" s="609"/>
      <c r="T25" s="609"/>
      <c r="U25" s="609"/>
      <c r="V25" s="609"/>
      <c r="W25" s="609"/>
      <c r="X25" s="609"/>
      <c r="Y25" s="610"/>
      <c r="Z25" s="646">
        <v>66.8</v>
      </c>
      <c r="AA25" s="646"/>
      <c r="AB25" s="646"/>
      <c r="AC25" s="646"/>
      <c r="AD25" s="647">
        <v>4499565</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1240363</v>
      </c>
      <c r="CS25" s="621"/>
      <c r="CT25" s="621"/>
      <c r="CU25" s="621"/>
      <c r="CV25" s="621"/>
      <c r="CW25" s="621"/>
      <c r="CX25" s="621"/>
      <c r="CY25" s="622"/>
      <c r="CZ25" s="611">
        <v>18.5</v>
      </c>
      <c r="DA25" s="623"/>
      <c r="DB25" s="623"/>
      <c r="DC25" s="624"/>
      <c r="DD25" s="614">
        <v>1117424</v>
      </c>
      <c r="DE25" s="621"/>
      <c r="DF25" s="621"/>
      <c r="DG25" s="621"/>
      <c r="DH25" s="621"/>
      <c r="DI25" s="621"/>
      <c r="DJ25" s="621"/>
      <c r="DK25" s="622"/>
      <c r="DL25" s="614">
        <v>1092543</v>
      </c>
      <c r="DM25" s="621"/>
      <c r="DN25" s="621"/>
      <c r="DO25" s="621"/>
      <c r="DP25" s="621"/>
      <c r="DQ25" s="621"/>
      <c r="DR25" s="621"/>
      <c r="DS25" s="621"/>
      <c r="DT25" s="621"/>
      <c r="DU25" s="621"/>
      <c r="DV25" s="622"/>
      <c r="DW25" s="611">
        <v>24.2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786</v>
      </c>
      <c r="S26" s="609"/>
      <c r="T26" s="609"/>
      <c r="U26" s="609"/>
      <c r="V26" s="609"/>
      <c r="W26" s="609"/>
      <c r="X26" s="609"/>
      <c r="Y26" s="610"/>
      <c r="Z26" s="646">
        <v>0</v>
      </c>
      <c r="AA26" s="646"/>
      <c r="AB26" s="646"/>
      <c r="AC26" s="646"/>
      <c r="AD26" s="647">
        <v>786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622422</v>
      </c>
      <c r="CS26" s="609"/>
      <c r="CT26" s="609"/>
      <c r="CU26" s="609"/>
      <c r="CV26" s="609"/>
      <c r="CW26" s="609"/>
      <c r="CX26" s="609"/>
      <c r="CY26" s="610"/>
      <c r="CZ26" s="611">
        <v>9.3000000000000007</v>
      </c>
      <c r="DA26" s="623"/>
      <c r="DB26" s="623"/>
      <c r="DC26" s="624"/>
      <c r="DD26" s="614">
        <v>578961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6427</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1314638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781762</v>
      </c>
      <c r="CS27" s="621"/>
      <c r="CT27" s="621"/>
      <c r="CU27" s="621"/>
      <c r="CV27" s="621"/>
      <c r="CW27" s="621"/>
      <c r="CX27" s="621"/>
      <c r="CY27" s="622"/>
      <c r="CZ27" s="611">
        <v>11.7</v>
      </c>
      <c r="DA27" s="623"/>
      <c r="DB27" s="623"/>
      <c r="DC27" s="624"/>
      <c r="DD27" s="614">
        <v>307564</v>
      </c>
      <c r="DE27" s="621"/>
      <c r="DF27" s="621"/>
      <c r="DG27" s="621"/>
      <c r="DH27" s="621"/>
      <c r="DI27" s="621"/>
      <c r="DJ27" s="621"/>
      <c r="DK27" s="622"/>
      <c r="DL27" s="614">
        <v>226752</v>
      </c>
      <c r="DM27" s="621"/>
      <c r="DN27" s="621"/>
      <c r="DO27" s="621"/>
      <c r="DP27" s="621"/>
      <c r="DQ27" s="621"/>
      <c r="DR27" s="621"/>
      <c r="DS27" s="621"/>
      <c r="DT27" s="621"/>
      <c r="DU27" s="621"/>
      <c r="DV27" s="622"/>
      <c r="DW27" s="611">
        <v>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52655</v>
      </c>
      <c r="S28" s="609"/>
      <c r="T28" s="609"/>
      <c r="U28" s="609"/>
      <c r="V28" s="609"/>
      <c r="W28" s="609"/>
      <c r="X28" s="609"/>
      <c r="Y28" s="610"/>
      <c r="Z28" s="646">
        <v>0.7</v>
      </c>
      <c r="AA28" s="646"/>
      <c r="AB28" s="646"/>
      <c r="AC28" s="646"/>
      <c r="AD28" s="647">
        <v>4067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884099</v>
      </c>
      <c r="CS28" s="609"/>
      <c r="CT28" s="609"/>
      <c r="CU28" s="609"/>
      <c r="CV28" s="609"/>
      <c r="CW28" s="609"/>
      <c r="CX28" s="609"/>
      <c r="CY28" s="610"/>
      <c r="CZ28" s="611">
        <v>13.2</v>
      </c>
      <c r="DA28" s="623"/>
      <c r="DB28" s="623"/>
      <c r="DC28" s="624"/>
      <c r="DD28" s="614">
        <v>861907</v>
      </c>
      <c r="DE28" s="609"/>
      <c r="DF28" s="609"/>
      <c r="DG28" s="609"/>
      <c r="DH28" s="609"/>
      <c r="DI28" s="609"/>
      <c r="DJ28" s="609"/>
      <c r="DK28" s="610"/>
      <c r="DL28" s="614">
        <v>861907</v>
      </c>
      <c r="DM28" s="609"/>
      <c r="DN28" s="609"/>
      <c r="DO28" s="609"/>
      <c r="DP28" s="609"/>
      <c r="DQ28" s="609"/>
      <c r="DR28" s="609"/>
      <c r="DS28" s="609"/>
      <c r="DT28" s="609"/>
      <c r="DU28" s="609"/>
      <c r="DV28" s="610"/>
      <c r="DW28" s="611">
        <v>19.100000000000001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4625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884099</v>
      </c>
      <c r="CS29" s="621"/>
      <c r="CT29" s="621"/>
      <c r="CU29" s="621"/>
      <c r="CV29" s="621"/>
      <c r="CW29" s="621"/>
      <c r="CX29" s="621"/>
      <c r="CY29" s="622"/>
      <c r="CZ29" s="611">
        <v>13.2</v>
      </c>
      <c r="DA29" s="623"/>
      <c r="DB29" s="623"/>
      <c r="DC29" s="624"/>
      <c r="DD29" s="614">
        <v>861907</v>
      </c>
      <c r="DE29" s="621"/>
      <c r="DF29" s="621"/>
      <c r="DG29" s="621"/>
      <c r="DH29" s="621"/>
      <c r="DI29" s="621"/>
      <c r="DJ29" s="621"/>
      <c r="DK29" s="622"/>
      <c r="DL29" s="614">
        <v>861907</v>
      </c>
      <c r="DM29" s="621"/>
      <c r="DN29" s="621"/>
      <c r="DO29" s="621"/>
      <c r="DP29" s="621"/>
      <c r="DQ29" s="621"/>
      <c r="DR29" s="621"/>
      <c r="DS29" s="621"/>
      <c r="DT29" s="621"/>
      <c r="DU29" s="621"/>
      <c r="DV29" s="622"/>
      <c r="DW29" s="611">
        <v>19.100000000000001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563523</v>
      </c>
      <c r="S30" s="609"/>
      <c r="T30" s="609"/>
      <c r="U30" s="609"/>
      <c r="V30" s="609"/>
      <c r="W30" s="609"/>
      <c r="X30" s="609"/>
      <c r="Y30" s="610"/>
      <c r="Z30" s="646">
        <v>7.9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854269</v>
      </c>
      <c r="CS30" s="609"/>
      <c r="CT30" s="609"/>
      <c r="CU30" s="609"/>
      <c r="CV30" s="609"/>
      <c r="CW30" s="609"/>
      <c r="CX30" s="609"/>
      <c r="CY30" s="610"/>
      <c r="CZ30" s="611">
        <v>12.8</v>
      </c>
      <c r="DA30" s="623"/>
      <c r="DB30" s="623"/>
      <c r="DC30" s="624"/>
      <c r="DD30" s="614">
        <v>832077</v>
      </c>
      <c r="DE30" s="609"/>
      <c r="DF30" s="609"/>
      <c r="DG30" s="609"/>
      <c r="DH30" s="609"/>
      <c r="DI30" s="609"/>
      <c r="DJ30" s="609"/>
      <c r="DK30" s="610"/>
      <c r="DL30" s="614">
        <v>832077</v>
      </c>
      <c r="DM30" s="609"/>
      <c r="DN30" s="609"/>
      <c r="DO30" s="609"/>
      <c r="DP30" s="609"/>
      <c r="DQ30" s="609"/>
      <c r="DR30" s="609"/>
      <c r="DS30" s="609"/>
      <c r="DT30" s="609"/>
      <c r="DU30" s="609"/>
      <c r="DV30" s="610"/>
      <c r="DW30" s="611">
        <v>18.399999999999999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93.1</v>
      </c>
      <c r="BN31" s="671"/>
      <c r="BO31" s="671"/>
      <c r="BP31" s="671"/>
      <c r="BQ31" s="673"/>
      <c r="BR31" s="670">
        <v>99.1</v>
      </c>
      <c r="BS31" s="671"/>
      <c r="BT31" s="671"/>
      <c r="BU31" s="671"/>
      <c r="BV31" s="671"/>
      <c r="BW31" s="671"/>
      <c r="BX31" s="672">
        <v>93.7</v>
      </c>
      <c r="BY31" s="671"/>
      <c r="BZ31" s="671"/>
      <c r="CA31" s="671"/>
      <c r="CB31" s="673"/>
      <c r="CD31" s="629"/>
      <c r="CE31" s="630"/>
      <c r="CF31" s="605" t="s">
        <v>300</v>
      </c>
      <c r="CG31" s="606"/>
      <c r="CH31" s="606"/>
      <c r="CI31" s="606"/>
      <c r="CJ31" s="606"/>
      <c r="CK31" s="606"/>
      <c r="CL31" s="606"/>
      <c r="CM31" s="606"/>
      <c r="CN31" s="606"/>
      <c r="CO31" s="606"/>
      <c r="CP31" s="606"/>
      <c r="CQ31" s="607"/>
      <c r="CR31" s="608">
        <v>29830</v>
      </c>
      <c r="CS31" s="621"/>
      <c r="CT31" s="621"/>
      <c r="CU31" s="621"/>
      <c r="CV31" s="621"/>
      <c r="CW31" s="621"/>
      <c r="CX31" s="621"/>
      <c r="CY31" s="622"/>
      <c r="CZ31" s="611">
        <v>0.4</v>
      </c>
      <c r="DA31" s="623"/>
      <c r="DB31" s="623"/>
      <c r="DC31" s="624"/>
      <c r="DD31" s="614">
        <v>29830</v>
      </c>
      <c r="DE31" s="621"/>
      <c r="DF31" s="621"/>
      <c r="DG31" s="621"/>
      <c r="DH31" s="621"/>
      <c r="DI31" s="621"/>
      <c r="DJ31" s="621"/>
      <c r="DK31" s="622"/>
      <c r="DL31" s="614">
        <v>29830</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339938</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93.9</v>
      </c>
      <c r="BN32" s="621"/>
      <c r="BO32" s="621"/>
      <c r="BP32" s="621"/>
      <c r="BQ32" s="644"/>
      <c r="BR32" s="674">
        <v>99</v>
      </c>
      <c r="BS32" s="621"/>
      <c r="BT32" s="621"/>
      <c r="BU32" s="621"/>
      <c r="BV32" s="621"/>
      <c r="BW32" s="621"/>
      <c r="BX32" s="612">
        <v>94.2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4678</v>
      </c>
      <c r="S33" s="609"/>
      <c r="T33" s="609"/>
      <c r="U33" s="609"/>
      <c r="V33" s="609"/>
      <c r="W33" s="609"/>
      <c r="X33" s="609"/>
      <c r="Y33" s="610"/>
      <c r="Z33" s="646">
        <v>0.1</v>
      </c>
      <c r="AA33" s="646"/>
      <c r="AB33" s="646"/>
      <c r="AC33" s="646"/>
      <c r="AD33" s="647">
        <v>4180</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v>
      </c>
      <c r="BH33" s="593"/>
      <c r="BI33" s="593"/>
      <c r="BJ33" s="593"/>
      <c r="BK33" s="593"/>
      <c r="BL33" s="593"/>
      <c r="BM33" s="639">
        <v>92.3</v>
      </c>
      <c r="BN33" s="593"/>
      <c r="BO33" s="593"/>
      <c r="BP33" s="593"/>
      <c r="BQ33" s="656"/>
      <c r="BR33" s="669">
        <v>99.1</v>
      </c>
      <c r="BS33" s="593"/>
      <c r="BT33" s="593"/>
      <c r="BU33" s="593"/>
      <c r="BV33" s="593"/>
      <c r="BW33" s="593"/>
      <c r="BX33" s="639">
        <v>93.1</v>
      </c>
      <c r="BY33" s="593"/>
      <c r="BZ33" s="593"/>
      <c r="CA33" s="593"/>
      <c r="CB33" s="656"/>
      <c r="CD33" s="605" t="s">
        <v>307</v>
      </c>
      <c r="CE33" s="606"/>
      <c r="CF33" s="606"/>
      <c r="CG33" s="606"/>
      <c r="CH33" s="606"/>
      <c r="CI33" s="606"/>
      <c r="CJ33" s="606"/>
      <c r="CK33" s="606"/>
      <c r="CL33" s="606"/>
      <c r="CM33" s="606"/>
      <c r="CN33" s="606"/>
      <c r="CO33" s="606"/>
      <c r="CP33" s="606"/>
      <c r="CQ33" s="607"/>
      <c r="CR33" s="608">
        <v>3260972</v>
      </c>
      <c r="CS33" s="621"/>
      <c r="CT33" s="621"/>
      <c r="CU33" s="621"/>
      <c r="CV33" s="621"/>
      <c r="CW33" s="621"/>
      <c r="CX33" s="621"/>
      <c r="CY33" s="622"/>
      <c r="CZ33" s="611">
        <v>48.7</v>
      </c>
      <c r="DA33" s="623"/>
      <c r="DB33" s="623"/>
      <c r="DC33" s="624"/>
      <c r="DD33" s="614">
        <v>2819127</v>
      </c>
      <c r="DE33" s="621"/>
      <c r="DF33" s="621"/>
      <c r="DG33" s="621"/>
      <c r="DH33" s="621"/>
      <c r="DI33" s="621"/>
      <c r="DJ33" s="621"/>
      <c r="DK33" s="622"/>
      <c r="DL33" s="614">
        <v>2015956</v>
      </c>
      <c r="DM33" s="621"/>
      <c r="DN33" s="621"/>
      <c r="DO33" s="621"/>
      <c r="DP33" s="621"/>
      <c r="DQ33" s="621"/>
      <c r="DR33" s="621"/>
      <c r="DS33" s="621"/>
      <c r="DT33" s="621"/>
      <c r="DU33" s="621"/>
      <c r="DV33" s="622"/>
      <c r="DW33" s="611">
        <v>44.6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77756</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1216404</v>
      </c>
      <c r="CS34" s="609"/>
      <c r="CT34" s="609"/>
      <c r="CU34" s="609"/>
      <c r="CV34" s="609"/>
      <c r="CW34" s="609"/>
      <c r="CX34" s="609"/>
      <c r="CY34" s="610"/>
      <c r="CZ34" s="611">
        <v>18.2</v>
      </c>
      <c r="DA34" s="623"/>
      <c r="DB34" s="623"/>
      <c r="DC34" s="624"/>
      <c r="DD34" s="614">
        <v>1041650</v>
      </c>
      <c r="DE34" s="609"/>
      <c r="DF34" s="609"/>
      <c r="DG34" s="609"/>
      <c r="DH34" s="609"/>
      <c r="DI34" s="609"/>
      <c r="DJ34" s="609"/>
      <c r="DK34" s="610"/>
      <c r="DL34" s="614">
        <v>924319</v>
      </c>
      <c r="DM34" s="609"/>
      <c r="DN34" s="609"/>
      <c r="DO34" s="609"/>
      <c r="DP34" s="609"/>
      <c r="DQ34" s="609"/>
      <c r="DR34" s="609"/>
      <c r="DS34" s="609"/>
      <c r="DT34" s="609"/>
      <c r="DU34" s="609"/>
      <c r="DV34" s="610"/>
      <c r="DW34" s="611">
        <v>20.5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71979</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78097</v>
      </c>
      <c r="CS35" s="621"/>
      <c r="CT35" s="621"/>
      <c r="CU35" s="621"/>
      <c r="CV35" s="621"/>
      <c r="CW35" s="621"/>
      <c r="CX35" s="621"/>
      <c r="CY35" s="622"/>
      <c r="CZ35" s="611">
        <v>1.2</v>
      </c>
      <c r="DA35" s="623"/>
      <c r="DB35" s="623"/>
      <c r="DC35" s="624"/>
      <c r="DD35" s="614">
        <v>72796</v>
      </c>
      <c r="DE35" s="621"/>
      <c r="DF35" s="621"/>
      <c r="DG35" s="621"/>
      <c r="DH35" s="621"/>
      <c r="DI35" s="621"/>
      <c r="DJ35" s="621"/>
      <c r="DK35" s="622"/>
      <c r="DL35" s="614">
        <v>72310</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632006</v>
      </c>
      <c r="S36" s="609"/>
      <c r="T36" s="609"/>
      <c r="U36" s="609"/>
      <c r="V36" s="609"/>
      <c r="W36" s="609"/>
      <c r="X36" s="609"/>
      <c r="Y36" s="610"/>
      <c r="Z36" s="646">
        <v>8.9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706135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975500</v>
      </c>
      <c r="CS36" s="609"/>
      <c r="CT36" s="609"/>
      <c r="CU36" s="609"/>
      <c r="CV36" s="609"/>
      <c r="CW36" s="609"/>
      <c r="CX36" s="609"/>
      <c r="CY36" s="610"/>
      <c r="CZ36" s="611">
        <v>14.6</v>
      </c>
      <c r="DA36" s="623"/>
      <c r="DB36" s="623"/>
      <c r="DC36" s="624"/>
      <c r="DD36" s="614">
        <v>864077</v>
      </c>
      <c r="DE36" s="609"/>
      <c r="DF36" s="609"/>
      <c r="DG36" s="609"/>
      <c r="DH36" s="609"/>
      <c r="DI36" s="609"/>
      <c r="DJ36" s="609"/>
      <c r="DK36" s="610"/>
      <c r="DL36" s="614">
        <v>642961</v>
      </c>
      <c r="DM36" s="609"/>
      <c r="DN36" s="609"/>
      <c r="DO36" s="609"/>
      <c r="DP36" s="609"/>
      <c r="DQ36" s="609"/>
      <c r="DR36" s="609"/>
      <c r="DS36" s="609"/>
      <c r="DT36" s="609"/>
      <c r="DU36" s="609"/>
      <c r="DV36" s="610"/>
      <c r="DW36" s="611">
        <v>14.2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175553</v>
      </c>
      <c r="S37" s="609"/>
      <c r="T37" s="609"/>
      <c r="U37" s="609"/>
      <c r="V37" s="609"/>
      <c r="W37" s="609"/>
      <c r="X37" s="609"/>
      <c r="Y37" s="610"/>
      <c r="Z37" s="646">
        <v>2.5</v>
      </c>
      <c r="AA37" s="646"/>
      <c r="AB37" s="646"/>
      <c r="AC37" s="646"/>
      <c r="AD37" s="647">
        <v>645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121591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-17693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413743</v>
      </c>
      <c r="CS37" s="621"/>
      <c r="CT37" s="621"/>
      <c r="CU37" s="621"/>
      <c r="CV37" s="621"/>
      <c r="CW37" s="621"/>
      <c r="CX37" s="621"/>
      <c r="CY37" s="622"/>
      <c r="CZ37" s="611">
        <v>6.2</v>
      </c>
      <c r="DA37" s="623"/>
      <c r="DB37" s="623"/>
      <c r="DC37" s="624"/>
      <c r="DD37" s="614">
        <v>396833</v>
      </c>
      <c r="DE37" s="621"/>
      <c r="DF37" s="621"/>
      <c r="DG37" s="621"/>
      <c r="DH37" s="621"/>
      <c r="DI37" s="621"/>
      <c r="DJ37" s="621"/>
      <c r="DK37" s="622"/>
      <c r="DL37" s="614">
        <v>396833</v>
      </c>
      <c r="DM37" s="621"/>
      <c r="DN37" s="621"/>
      <c r="DO37" s="621"/>
      <c r="DP37" s="621"/>
      <c r="DQ37" s="621"/>
      <c r="DR37" s="621"/>
      <c r="DS37" s="621"/>
      <c r="DT37" s="621"/>
      <c r="DU37" s="621"/>
      <c r="DV37" s="622"/>
      <c r="DW37" s="611">
        <v>8.8000000000000007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442800</v>
      </c>
      <c r="S38" s="609"/>
      <c r="T38" s="609"/>
      <c r="U38" s="609"/>
      <c r="V38" s="609"/>
      <c r="W38" s="609"/>
      <c r="X38" s="609"/>
      <c r="Y38" s="610"/>
      <c r="Z38" s="646">
        <v>6.2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117687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1345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466857</v>
      </c>
      <c r="CS38" s="609"/>
      <c r="CT38" s="609"/>
      <c r="CU38" s="609"/>
      <c r="CV38" s="609"/>
      <c r="CW38" s="609"/>
      <c r="CX38" s="609"/>
      <c r="CY38" s="610"/>
      <c r="CZ38" s="611">
        <v>7</v>
      </c>
      <c r="DA38" s="623"/>
      <c r="DB38" s="623"/>
      <c r="DC38" s="624"/>
      <c r="DD38" s="614">
        <v>398438</v>
      </c>
      <c r="DE38" s="609"/>
      <c r="DF38" s="609"/>
      <c r="DG38" s="609"/>
      <c r="DH38" s="609"/>
      <c r="DI38" s="609"/>
      <c r="DJ38" s="609"/>
      <c r="DK38" s="610"/>
      <c r="DL38" s="614">
        <v>376366</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3678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435975</v>
      </c>
      <c r="CS39" s="621"/>
      <c r="CT39" s="621"/>
      <c r="CU39" s="621"/>
      <c r="CV39" s="621"/>
      <c r="CW39" s="621"/>
      <c r="CX39" s="621"/>
      <c r="CY39" s="622"/>
      <c r="CZ39" s="611">
        <v>6.5</v>
      </c>
      <c r="DA39" s="623"/>
      <c r="DB39" s="623"/>
      <c r="DC39" s="624"/>
      <c r="DD39" s="614">
        <v>354027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10300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74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88139</v>
      </c>
      <c r="CS40" s="609"/>
      <c r="CT40" s="609"/>
      <c r="CU40" s="609"/>
      <c r="CV40" s="609"/>
      <c r="CW40" s="609"/>
      <c r="CX40" s="609"/>
      <c r="CY40" s="610"/>
      <c r="CZ40" s="611">
        <v>1.3</v>
      </c>
      <c r="DA40" s="623"/>
      <c r="DB40" s="623"/>
      <c r="DC40" s="624"/>
      <c r="DD40" s="614">
        <v>88139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7140289</v>
      </c>
      <c r="S41" s="633"/>
      <c r="T41" s="633"/>
      <c r="U41" s="633"/>
      <c r="V41" s="633"/>
      <c r="W41" s="633"/>
      <c r="X41" s="633"/>
      <c r="Y41" s="636"/>
      <c r="Z41" s="637">
        <v>100</v>
      </c>
      <c r="AA41" s="637"/>
      <c r="AB41" s="637"/>
      <c r="AC41" s="637"/>
      <c r="AD41" s="638">
        <v>4509243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112205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350974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524554</v>
      </c>
      <c r="CS42" s="621"/>
      <c r="CT42" s="621"/>
      <c r="CU42" s="621"/>
      <c r="CV42" s="621"/>
      <c r="CW42" s="621"/>
      <c r="CX42" s="621"/>
      <c r="CY42" s="622"/>
      <c r="CZ42" s="611">
        <v>7.8</v>
      </c>
      <c r="DA42" s="623"/>
      <c r="DB42" s="623"/>
      <c r="DC42" s="624"/>
      <c r="DD42" s="614">
        <v>143983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12486</v>
      </c>
      <c r="CS43" s="621"/>
      <c r="CT43" s="621"/>
      <c r="CU43" s="621"/>
      <c r="CV43" s="621"/>
      <c r="CW43" s="621"/>
      <c r="CX43" s="621"/>
      <c r="CY43" s="622"/>
      <c r="CZ43" s="611">
        <v>0.2</v>
      </c>
      <c r="DA43" s="623"/>
      <c r="DB43" s="623"/>
      <c r="DC43" s="624"/>
      <c r="DD43" s="614">
        <v>12486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517759</v>
      </c>
      <c r="CS44" s="609"/>
      <c r="CT44" s="609"/>
      <c r="CU44" s="609"/>
      <c r="CV44" s="609"/>
      <c r="CW44" s="609"/>
      <c r="CX44" s="609"/>
      <c r="CY44" s="610"/>
      <c r="CZ44" s="611">
        <v>7.7</v>
      </c>
      <c r="DA44" s="612"/>
      <c r="DB44" s="612"/>
      <c r="DC44" s="613"/>
      <c r="DD44" s="614">
        <v>137188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23673</v>
      </c>
      <c r="CS45" s="621"/>
      <c r="CT45" s="621"/>
      <c r="CU45" s="621"/>
      <c r="CV45" s="621"/>
      <c r="CW45" s="621"/>
      <c r="CX45" s="621"/>
      <c r="CY45" s="622"/>
      <c r="CZ45" s="611">
        <v>0.4</v>
      </c>
      <c r="DA45" s="623"/>
      <c r="DB45" s="623"/>
      <c r="DC45" s="624"/>
      <c r="DD45" s="614">
        <v>7689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494086</v>
      </c>
      <c r="CS46" s="609"/>
      <c r="CT46" s="609"/>
      <c r="CU46" s="609"/>
      <c r="CV46" s="609"/>
      <c r="CW46" s="609"/>
      <c r="CX46" s="609"/>
      <c r="CY46" s="610"/>
      <c r="CZ46" s="611">
        <v>7.4</v>
      </c>
      <c r="DA46" s="612"/>
      <c r="DB46" s="612"/>
      <c r="DC46" s="613"/>
      <c r="DD46" s="614">
        <v>129499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6795</v>
      </c>
      <c r="CS47" s="621"/>
      <c r="CT47" s="621"/>
      <c r="CU47" s="621"/>
      <c r="CV47" s="621"/>
      <c r="CW47" s="621"/>
      <c r="CX47" s="621"/>
      <c r="CY47" s="622"/>
      <c r="CZ47" s="611">
        <v>0.1</v>
      </c>
      <c r="DA47" s="623"/>
      <c r="DB47" s="623"/>
      <c r="DC47" s="624"/>
      <c r="DD47" s="614">
        <v>6795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6691750</v>
      </c>
      <c r="CS49" s="593"/>
      <c r="CT49" s="593"/>
      <c r="CU49" s="593"/>
      <c r="CV49" s="593"/>
      <c r="CW49" s="593"/>
      <c r="CX49" s="593"/>
      <c r="CY49" s="594"/>
      <c r="CZ49" s="595">
        <v>100</v>
      </c>
      <c r="DA49" s="596"/>
      <c r="DB49" s="596"/>
      <c r="DC49" s="597"/>
      <c r="DD49" s="598">
        <v>5250005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DJzHF0tyuCTOEN7VNY5B/6zn/g/SOwOGrAiE9+VznT4d+O7fWBeehVvh2wkyaikW/3uqfyFrSXoZ1XYWTd00g==" saltValue="PYgLRvhQ62JRhwbqDnFX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C15" sqref="AC15:AG15"/>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7153</v>
      </c>
      <c r="R7" s="1090"/>
      <c r="S7" s="1090"/>
      <c r="T7" s="1090"/>
      <c r="U7" s="1090"/>
      <c r="V7" s="1090">
        <v>6705</v>
      </c>
      <c r="W7" s="1090"/>
      <c r="X7" s="1090"/>
      <c r="Y7" s="1090"/>
      <c r="Z7" s="1090"/>
      <c r="AA7" s="1090">
        <v>449</v>
      </c>
      <c r="AB7" s="1090"/>
      <c r="AC7" s="1090"/>
      <c r="AD7" s="1090"/>
      <c r="AE7" s="1091"/>
      <c r="AF7" s="1092">
        <v>425</v>
      </c>
      <c r="AG7" s="1093"/>
      <c r="AH7" s="1093"/>
      <c r="AI7" s="1093"/>
      <c r="AJ7" s="1094"/>
      <c r="AK7" s="1095">
        <v>72</v>
      </c>
      <c r="AL7" s="1096"/>
      <c r="AM7" s="1096"/>
      <c r="AN7" s="1096"/>
      <c r="AO7" s="1096"/>
      <c r="AP7" s="1096">
        <v>8782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-1</v>
      </c>
      <c r="CI7" s="1084"/>
      <c r="CJ7" s="1084"/>
      <c r="CK7" s="1084"/>
      <c r="CL7" s="1085"/>
      <c r="CM7" s="1083">
        <v>12</v>
      </c>
      <c r="CN7" s="1084"/>
      <c r="CO7" s="1084"/>
      <c r="CP7" s="1084"/>
      <c r="CQ7" s="1085"/>
      <c r="CR7" s="1083">
        <v>1</v>
      </c>
      <c r="CS7" s="1084"/>
      <c r="CT7" s="1084"/>
      <c r="CU7" s="1084"/>
      <c r="CV7" s="1085"/>
      <c r="CW7" s="1083">
        <v>1</v>
      </c>
      <c r="CX7" s="1084"/>
      <c r="CY7" s="1084"/>
      <c r="CZ7" s="1084"/>
      <c r="DA7" s="1085"/>
      <c r="DB7" s="1083" t="s">
        <v>543</v>
      </c>
      <c r="DC7" s="1084"/>
      <c r="DD7" s="1084"/>
      <c r="DE7" s="1084"/>
      <c r="DF7" s="1085"/>
      <c r="DG7" s="1083" t="s">
        <v>543</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552</v>
      </c>
      <c r="BT8" s="980"/>
      <c r="BU8" s="980"/>
      <c r="BV8" s="980"/>
      <c r="BW8" s="980"/>
      <c r="BX8" s="980"/>
      <c r="BY8" s="980"/>
      <c r="BZ8" s="980"/>
      <c r="CA8" s="980"/>
      <c r="CB8" s="980"/>
      <c r="CC8" s="980"/>
      <c r="CD8" s="980"/>
      <c r="CE8" s="980"/>
      <c r="CF8" s="980"/>
      <c r="CG8" s="1001"/>
      <c r="CH8" s="976">
        <v>1</v>
      </c>
      <c r="CI8" s="977"/>
      <c r="CJ8" s="977"/>
      <c r="CK8" s="977"/>
      <c r="CL8" s="978"/>
      <c r="CM8" s="976">
        <v>23</v>
      </c>
      <c r="CN8" s="977"/>
      <c r="CO8" s="977"/>
      <c r="CP8" s="977"/>
      <c r="CQ8" s="978"/>
      <c r="CR8" s="976">
        <v>48</v>
      </c>
      <c r="CS8" s="977"/>
      <c r="CT8" s="977"/>
      <c r="CU8" s="977"/>
      <c r="CV8" s="978"/>
      <c r="CW8" s="976">
        <v>0</v>
      </c>
      <c r="CX8" s="977"/>
      <c r="CY8" s="977"/>
      <c r="CZ8" s="977"/>
      <c r="DA8" s="978"/>
      <c r="DB8" s="976" t="s">
        <v>543</v>
      </c>
      <c r="DC8" s="977"/>
      <c r="DD8" s="977"/>
      <c r="DE8" s="977"/>
      <c r="DF8" s="978"/>
      <c r="DG8" s="976" t="s">
        <v>543</v>
      </c>
      <c r="DH8" s="977"/>
      <c r="DI8" s="977"/>
      <c r="DJ8" s="977"/>
      <c r="DK8" s="978"/>
      <c r="DL8" s="976" t="s">
        <v>543</v>
      </c>
      <c r="DM8" s="977"/>
      <c r="DN8" s="977"/>
      <c r="DO8" s="977"/>
      <c r="DP8" s="978"/>
      <c r="DQ8" s="976" t="s">
        <v>543</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7140</v>
      </c>
      <c r="R23" s="1048"/>
      <c r="S23" s="1048"/>
      <c r="T23" s="1048"/>
      <c r="U23" s="1048"/>
      <c r="V23" s="1048">
        <v>6692</v>
      </c>
      <c r="W23" s="1048"/>
      <c r="X23" s="1048"/>
      <c r="Y23" s="1048"/>
      <c r="Z23" s="1048"/>
      <c r="AA23" s="1048">
        <v>448</v>
      </c>
      <c r="AB23" s="1048"/>
      <c r="AC23" s="1048"/>
      <c r="AD23" s="1048"/>
      <c r="AE23" s="1055"/>
      <c r="AF23" s="1056">
        <v>425</v>
      </c>
      <c r="AG23" s="1048"/>
      <c r="AH23" s="1048"/>
      <c r="AI23" s="1048"/>
      <c r="AJ23" s="1057"/>
      <c r="AK23" s="1058"/>
      <c r="AL23" s="1059"/>
      <c r="AM23" s="1059"/>
      <c r="AN23" s="1059"/>
      <c r="AO23" s="1059"/>
      <c r="AP23" s="1048">
        <v>8782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1027</v>
      </c>
      <c r="R28" s="1038"/>
      <c r="S28" s="1038"/>
      <c r="T28" s="1038"/>
      <c r="U28" s="1038"/>
      <c r="V28" s="1038">
        <v>1025</v>
      </c>
      <c r="W28" s="1038"/>
      <c r="X28" s="1038"/>
      <c r="Y28" s="1038"/>
      <c r="Z28" s="1038"/>
      <c r="AA28" s="1038">
        <v>2</v>
      </c>
      <c r="AB28" s="1038"/>
      <c r="AC28" s="1038"/>
      <c r="AD28" s="1038"/>
      <c r="AE28" s="1039"/>
      <c r="AF28" s="1040">
        <v>2</v>
      </c>
      <c r="AG28" s="1038"/>
      <c r="AH28" s="1038"/>
      <c r="AI28" s="1038"/>
      <c r="AJ28" s="1041"/>
      <c r="AK28" s="1029">
        <v>125</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125</v>
      </c>
      <c r="R29" s="1026"/>
      <c r="S29" s="1026"/>
      <c r="T29" s="1026"/>
      <c r="U29" s="1026"/>
      <c r="V29" s="1026">
        <v>125</v>
      </c>
      <c r="W29" s="1026"/>
      <c r="X29" s="1026"/>
      <c r="Y29" s="1026"/>
      <c r="Z29" s="1026"/>
      <c r="AA29" s="1026">
        <v>0</v>
      </c>
      <c r="AB29" s="1026"/>
      <c r="AC29" s="1026"/>
      <c r="AD29" s="1026"/>
      <c r="AE29" s="1027"/>
      <c r="AF29" s="1022">
        <v>0</v>
      </c>
      <c r="AG29" s="1023"/>
      <c r="AH29" s="1023"/>
      <c r="AI29" s="1023"/>
      <c r="AJ29" s="1024"/>
      <c r="AK29" s="967">
        <v>43</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10</v>
      </c>
      <c r="R30" s="1026"/>
      <c r="S30" s="1026"/>
      <c r="T30" s="1026"/>
      <c r="U30" s="1026"/>
      <c r="V30" s="1026">
        <v>10</v>
      </c>
      <c r="W30" s="1026"/>
      <c r="X30" s="1026"/>
      <c r="Y30" s="1026"/>
      <c r="Z30" s="1026"/>
      <c r="AA30" s="1026">
        <v>0</v>
      </c>
      <c r="AB30" s="1026"/>
      <c r="AC30" s="1026"/>
      <c r="AD30" s="1026"/>
      <c r="AE30" s="1027"/>
      <c r="AF30" s="1022" t="s">
        <v>122</v>
      </c>
      <c r="AG30" s="1023"/>
      <c r="AH30" s="1023"/>
      <c r="AI30" s="1023"/>
      <c r="AJ30" s="1024"/>
      <c r="AK30" s="967">
        <v>4</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316</v>
      </c>
      <c r="R31" s="1026"/>
      <c r="S31" s="1026"/>
      <c r="T31" s="1026"/>
      <c r="U31" s="1026"/>
      <c r="V31" s="1026">
        <v>297</v>
      </c>
      <c r="W31" s="1026"/>
      <c r="X31" s="1026"/>
      <c r="Y31" s="1026"/>
      <c r="Z31" s="1026"/>
      <c r="AA31" s="1026">
        <v>19</v>
      </c>
      <c r="AB31" s="1026"/>
      <c r="AC31" s="1026"/>
      <c r="AD31" s="1026"/>
      <c r="AE31" s="1027"/>
      <c r="AF31" s="1022">
        <v>766</v>
      </c>
      <c r="AG31" s="1023"/>
      <c r="AH31" s="1023"/>
      <c r="AI31" s="1023"/>
      <c r="AJ31" s="1024"/>
      <c r="AK31" s="967">
        <v>93</v>
      </c>
      <c r="AL31" s="958"/>
      <c r="AM31" s="958"/>
      <c r="AN31" s="958"/>
      <c r="AO31" s="958"/>
      <c r="AP31" s="958">
        <v>1622</v>
      </c>
      <c r="AQ31" s="958"/>
      <c r="AR31" s="958"/>
      <c r="AS31" s="958"/>
      <c r="AT31" s="958"/>
      <c r="AU31" s="958">
        <v>817</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152</v>
      </c>
      <c r="R32" s="1026"/>
      <c r="S32" s="1026"/>
      <c r="T32" s="1026"/>
      <c r="U32" s="1026"/>
      <c r="V32" s="1026">
        <v>142</v>
      </c>
      <c r="W32" s="1026"/>
      <c r="X32" s="1026"/>
      <c r="Y32" s="1026"/>
      <c r="Z32" s="1026"/>
      <c r="AA32" s="1026">
        <v>11</v>
      </c>
      <c r="AB32" s="1026"/>
      <c r="AC32" s="1026"/>
      <c r="AD32" s="1026"/>
      <c r="AE32" s="1027"/>
      <c r="AF32" s="1022">
        <v>46</v>
      </c>
      <c r="AG32" s="1023"/>
      <c r="AH32" s="1023"/>
      <c r="AI32" s="1023"/>
      <c r="AJ32" s="1024"/>
      <c r="AK32" s="967">
        <v>62</v>
      </c>
      <c r="AL32" s="958"/>
      <c r="AM32" s="958"/>
      <c r="AN32" s="958"/>
      <c r="AO32" s="958"/>
      <c r="AP32" s="958">
        <v>699</v>
      </c>
      <c r="AQ32" s="958"/>
      <c r="AR32" s="958"/>
      <c r="AS32" s="958"/>
      <c r="AT32" s="958"/>
      <c r="AU32" s="958">
        <v>687</v>
      </c>
      <c r="AV32" s="958"/>
      <c r="AW32" s="958"/>
      <c r="AX32" s="958"/>
      <c r="AY32" s="958"/>
      <c r="AZ32" s="1028" t="s">
        <v>543</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814</v>
      </c>
      <c r="AG63" s="946"/>
      <c r="AH63" s="946"/>
      <c r="AI63" s="946"/>
      <c r="AJ63" s="1009"/>
      <c r="AK63" s="1010"/>
      <c r="AL63" s="950"/>
      <c r="AM63" s="950"/>
      <c r="AN63" s="950"/>
      <c r="AO63" s="950"/>
      <c r="AP63" s="946">
        <v>2321</v>
      </c>
      <c r="AQ63" s="946"/>
      <c r="AR63" s="946"/>
      <c r="AS63" s="946"/>
      <c r="AT63" s="946"/>
      <c r="AU63" s="946">
        <v>1516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544</v>
      </c>
      <c r="C68" s="973"/>
      <c r="D68" s="973"/>
      <c r="E68" s="973"/>
      <c r="F68" s="973"/>
      <c r="G68" s="973"/>
      <c r="H68" s="973"/>
      <c r="I68" s="973"/>
      <c r="J68" s="973"/>
      <c r="K68" s="973"/>
      <c r="L68" s="973"/>
      <c r="M68" s="973"/>
      <c r="N68" s="973"/>
      <c r="O68" s="973"/>
      <c r="P68" s="974"/>
      <c r="Q68" s="975">
        <v>9448</v>
      </c>
      <c r="R68" s="969"/>
      <c r="S68" s="969"/>
      <c r="T68" s="969"/>
      <c r="U68" s="969"/>
      <c r="V68" s="969">
        <v>7971</v>
      </c>
      <c r="W68" s="969"/>
      <c r="X68" s="969"/>
      <c r="Y68" s="969"/>
      <c r="Z68" s="969"/>
      <c r="AA68" s="969">
        <v>1477</v>
      </c>
      <c r="AB68" s="969"/>
      <c r="AC68" s="969"/>
      <c r="AD68" s="969"/>
      <c r="AE68" s="969"/>
      <c r="AF68" s="969">
        <v>1477</v>
      </c>
      <c r="AG68" s="969"/>
      <c r="AH68" s="969"/>
      <c r="AI68" s="969"/>
      <c r="AJ68" s="969"/>
      <c r="AK68" s="969">
        <v>199</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82</v>
      </c>
      <c r="R69" s="958"/>
      <c r="S69" s="958"/>
      <c r="T69" s="958"/>
      <c r="U69" s="958"/>
      <c r="V69" s="958">
        <v>76</v>
      </c>
      <c r="W69" s="958"/>
      <c r="X69" s="958"/>
      <c r="Y69" s="958"/>
      <c r="Z69" s="958"/>
      <c r="AA69" s="958">
        <v>6</v>
      </c>
      <c r="AB69" s="958"/>
      <c r="AC69" s="958"/>
      <c r="AD69" s="958"/>
      <c r="AE69" s="958"/>
      <c r="AF69" s="958">
        <v>6</v>
      </c>
      <c r="AG69" s="958"/>
      <c r="AH69" s="958"/>
      <c r="AI69" s="958"/>
      <c r="AJ69" s="958"/>
      <c r="AK69" s="958">
        <v>20</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v>2910</v>
      </c>
      <c r="R70" s="958"/>
      <c r="S70" s="958"/>
      <c r="T70" s="958"/>
      <c r="U70" s="958"/>
      <c r="V70" s="958">
        <v>2830</v>
      </c>
      <c r="W70" s="958"/>
      <c r="X70" s="958"/>
      <c r="Y70" s="958"/>
      <c r="Z70" s="958"/>
      <c r="AA70" s="958">
        <v>81</v>
      </c>
      <c r="AB70" s="958"/>
      <c r="AC70" s="958"/>
      <c r="AD70" s="958"/>
      <c r="AE70" s="958"/>
      <c r="AF70" s="958">
        <v>81</v>
      </c>
      <c r="AG70" s="958"/>
      <c r="AH70" s="958"/>
      <c r="AI70" s="958"/>
      <c r="AJ70" s="958"/>
      <c r="AK70" s="958">
        <v>0</v>
      </c>
      <c r="AL70" s="958"/>
      <c r="AM70" s="958"/>
      <c r="AN70" s="958"/>
      <c r="AO70" s="958"/>
      <c r="AP70" s="958">
        <v>1127</v>
      </c>
      <c r="AQ70" s="958"/>
      <c r="AR70" s="958"/>
      <c r="AS70" s="958"/>
      <c r="AT70" s="958"/>
      <c r="AU70" s="958">
        <v>259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8424</v>
      </c>
      <c r="R71" s="958"/>
      <c r="S71" s="958"/>
      <c r="T71" s="958"/>
      <c r="U71" s="958"/>
      <c r="V71" s="958">
        <v>8215</v>
      </c>
      <c r="W71" s="958"/>
      <c r="X71" s="958"/>
      <c r="Y71" s="958"/>
      <c r="Z71" s="958"/>
      <c r="AA71" s="958">
        <v>208</v>
      </c>
      <c r="AB71" s="958"/>
      <c r="AC71" s="958"/>
      <c r="AD71" s="958"/>
      <c r="AE71" s="958"/>
      <c r="AF71" s="958">
        <v>208</v>
      </c>
      <c r="AG71" s="958"/>
      <c r="AH71" s="958"/>
      <c r="AI71" s="958"/>
      <c r="AJ71" s="958"/>
      <c r="AK71" s="958">
        <v>101</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229</v>
      </c>
      <c r="R72" s="958"/>
      <c r="S72" s="958"/>
      <c r="T72" s="958"/>
      <c r="U72" s="958"/>
      <c r="V72" s="958">
        <v>223</v>
      </c>
      <c r="W72" s="958"/>
      <c r="X72" s="958"/>
      <c r="Y72" s="958"/>
      <c r="Z72" s="958"/>
      <c r="AA72" s="958">
        <v>6</v>
      </c>
      <c r="AB72" s="958"/>
      <c r="AC72" s="958"/>
      <c r="AD72" s="958"/>
      <c r="AE72" s="958"/>
      <c r="AF72" s="958">
        <v>6</v>
      </c>
      <c r="AG72" s="958"/>
      <c r="AH72" s="958"/>
      <c r="AI72" s="958"/>
      <c r="AJ72" s="958"/>
      <c r="AK72" s="958">
        <v>12</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549</v>
      </c>
      <c r="C73" s="962"/>
      <c r="D73" s="962"/>
      <c r="E73" s="962"/>
      <c r="F73" s="962"/>
      <c r="G73" s="962"/>
      <c r="H73" s="962"/>
      <c r="I73" s="962"/>
      <c r="J73" s="962"/>
      <c r="K73" s="962"/>
      <c r="L73" s="962"/>
      <c r="M73" s="962"/>
      <c r="N73" s="962"/>
      <c r="O73" s="962"/>
      <c r="P73" s="963"/>
      <c r="Q73" s="964">
        <v>171510</v>
      </c>
      <c r="R73" s="958"/>
      <c r="S73" s="958"/>
      <c r="T73" s="958"/>
      <c r="U73" s="958"/>
      <c r="V73" s="958">
        <v>169101</v>
      </c>
      <c r="W73" s="958"/>
      <c r="X73" s="958"/>
      <c r="Y73" s="958"/>
      <c r="Z73" s="958"/>
      <c r="AA73" s="958">
        <v>2409</v>
      </c>
      <c r="AB73" s="958"/>
      <c r="AC73" s="958"/>
      <c r="AD73" s="958"/>
      <c r="AE73" s="958"/>
      <c r="AF73" s="958">
        <v>2409</v>
      </c>
      <c r="AG73" s="958"/>
      <c r="AH73" s="958"/>
      <c r="AI73" s="958"/>
      <c r="AJ73" s="958"/>
      <c r="AK73" s="958" t="s">
        <v>550</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4187</v>
      </c>
      <c r="AG88" s="946"/>
      <c r="AH88" s="946"/>
      <c r="AI88" s="946"/>
      <c r="AJ88" s="946"/>
      <c r="AK88" s="950"/>
      <c r="AL88" s="950"/>
      <c r="AM88" s="950"/>
      <c r="AN88" s="950"/>
      <c r="AO88" s="950"/>
      <c r="AP88" s="946">
        <v>1127</v>
      </c>
      <c r="AQ88" s="946"/>
      <c r="AR88" s="946"/>
      <c r="AS88" s="946"/>
      <c r="AT88" s="946"/>
      <c r="AU88" s="946">
        <v>259</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49</v>
      </c>
      <c r="CS102" s="940"/>
      <c r="CT102" s="940"/>
      <c r="CU102" s="940"/>
      <c r="CV102" s="941"/>
      <c r="CW102" s="939">
        <v>1</v>
      </c>
      <c r="CX102" s="940"/>
      <c r="CY102" s="940"/>
      <c r="CZ102" s="940"/>
      <c r="DA102" s="941"/>
      <c r="DB102" s="939" t="s">
        <v>550</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882193</v>
      </c>
      <c r="AB110" s="876"/>
      <c r="AC110" s="876"/>
      <c r="AD110" s="876"/>
      <c r="AE110" s="877"/>
      <c r="AF110" s="878">
        <v>859940</v>
      </c>
      <c r="AG110" s="876"/>
      <c r="AH110" s="876"/>
      <c r="AI110" s="876"/>
      <c r="AJ110" s="877"/>
      <c r="AK110" s="878">
        <v>884099</v>
      </c>
      <c r="AL110" s="876"/>
      <c r="AM110" s="876"/>
      <c r="AN110" s="876"/>
      <c r="AO110" s="877"/>
      <c r="AP110" s="879">
        <v>23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8885868</v>
      </c>
      <c r="BR110" s="829"/>
      <c r="BS110" s="829"/>
      <c r="BT110" s="829"/>
      <c r="BU110" s="829"/>
      <c r="BV110" s="829">
        <v>9193261</v>
      </c>
      <c r="BW110" s="829"/>
      <c r="BX110" s="829"/>
      <c r="BY110" s="829"/>
      <c r="BZ110" s="829"/>
      <c r="CA110" s="829">
        <v>8781792</v>
      </c>
      <c r="CB110" s="829"/>
      <c r="CC110" s="829"/>
      <c r="CD110" s="829"/>
      <c r="CE110" s="829"/>
      <c r="CF110" s="853">
        <v>228.4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1919505</v>
      </c>
      <c r="BR112" s="804"/>
      <c r="BS112" s="804"/>
      <c r="BT112" s="804"/>
      <c r="BU112" s="804"/>
      <c r="BV112" s="804">
        <v>1682809</v>
      </c>
      <c r="BW112" s="804"/>
      <c r="BX112" s="804"/>
      <c r="BY112" s="804"/>
      <c r="BZ112" s="804"/>
      <c r="CA112" s="804">
        <v>1504489</v>
      </c>
      <c r="CB112" s="804"/>
      <c r="CC112" s="804"/>
      <c r="CD112" s="804"/>
      <c r="CE112" s="804"/>
      <c r="CF112" s="862">
        <v>39.1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156145</v>
      </c>
      <c r="AB113" s="906"/>
      <c r="AC113" s="906"/>
      <c r="AD113" s="906"/>
      <c r="AE113" s="907"/>
      <c r="AF113" s="908">
        <v>158819</v>
      </c>
      <c r="AG113" s="906"/>
      <c r="AH113" s="906"/>
      <c r="AI113" s="906"/>
      <c r="AJ113" s="907"/>
      <c r="AK113" s="908">
        <v>150282</v>
      </c>
      <c r="AL113" s="906"/>
      <c r="AM113" s="906"/>
      <c r="AN113" s="906"/>
      <c r="AO113" s="907"/>
      <c r="AP113" s="909">
        <v>3.9</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316736</v>
      </c>
      <c r="BR113" s="804"/>
      <c r="BS113" s="804"/>
      <c r="BT113" s="804"/>
      <c r="BU113" s="804"/>
      <c r="BV113" s="804">
        <v>290721</v>
      </c>
      <c r="BW113" s="804"/>
      <c r="BX113" s="804"/>
      <c r="BY113" s="804"/>
      <c r="BZ113" s="804"/>
      <c r="CA113" s="804">
        <v>259367</v>
      </c>
      <c r="CB113" s="804"/>
      <c r="CC113" s="804"/>
      <c r="CD113" s="804"/>
      <c r="CE113" s="804"/>
      <c r="CF113" s="862">
        <v>6.7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22919</v>
      </c>
      <c r="AB114" s="767"/>
      <c r="AC114" s="767"/>
      <c r="AD114" s="767"/>
      <c r="AE114" s="768"/>
      <c r="AF114" s="769">
        <v>23194</v>
      </c>
      <c r="AG114" s="767"/>
      <c r="AH114" s="767"/>
      <c r="AI114" s="767"/>
      <c r="AJ114" s="768"/>
      <c r="AK114" s="769">
        <v>31766</v>
      </c>
      <c r="AL114" s="767"/>
      <c r="AM114" s="767"/>
      <c r="AN114" s="767"/>
      <c r="AO114" s="768"/>
      <c r="AP114" s="811">
        <v>0.8</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506558</v>
      </c>
      <c r="BR114" s="804"/>
      <c r="BS114" s="804"/>
      <c r="BT114" s="804"/>
      <c r="BU114" s="804"/>
      <c r="BV114" s="804">
        <v>477657</v>
      </c>
      <c r="BW114" s="804"/>
      <c r="BX114" s="804"/>
      <c r="BY114" s="804"/>
      <c r="BZ114" s="804"/>
      <c r="CA114" s="804">
        <v>502648</v>
      </c>
      <c r="CB114" s="804"/>
      <c r="CC114" s="804"/>
      <c r="CD114" s="804"/>
      <c r="CE114" s="804"/>
      <c r="CF114" s="862">
        <v>13.1</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1706</v>
      </c>
      <c r="AB115" s="906"/>
      <c r="AC115" s="906"/>
      <c r="AD115" s="906"/>
      <c r="AE115" s="907"/>
      <c r="AF115" s="908">
        <v>1980</v>
      </c>
      <c r="AG115" s="906"/>
      <c r="AH115" s="906"/>
      <c r="AI115" s="906"/>
      <c r="AJ115" s="907"/>
      <c r="AK115" s="908">
        <v>2576</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1062963</v>
      </c>
      <c r="AB117" s="890"/>
      <c r="AC117" s="890"/>
      <c r="AD117" s="890"/>
      <c r="AE117" s="891"/>
      <c r="AF117" s="892">
        <v>1043933</v>
      </c>
      <c r="AG117" s="890"/>
      <c r="AH117" s="890"/>
      <c r="AI117" s="890"/>
      <c r="AJ117" s="891"/>
      <c r="AK117" s="892">
        <v>1068723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11628667</v>
      </c>
      <c r="BR119" s="832"/>
      <c r="BS119" s="832"/>
      <c r="BT119" s="832"/>
      <c r="BU119" s="832"/>
      <c r="BV119" s="832">
        <v>11644448</v>
      </c>
      <c r="BW119" s="832"/>
      <c r="BX119" s="832"/>
      <c r="BY119" s="832"/>
      <c r="BZ119" s="832"/>
      <c r="CA119" s="832">
        <v>11048296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2694764</v>
      </c>
      <c r="BR120" s="829"/>
      <c r="BS120" s="829"/>
      <c r="BT120" s="829"/>
      <c r="BU120" s="829"/>
      <c r="BV120" s="829">
        <v>2896142</v>
      </c>
      <c r="BW120" s="829"/>
      <c r="BX120" s="829"/>
      <c r="BY120" s="829"/>
      <c r="BZ120" s="829"/>
      <c r="CA120" s="829">
        <v>3210382</v>
      </c>
      <c r="CB120" s="829"/>
      <c r="CC120" s="829"/>
      <c r="CD120" s="829"/>
      <c r="CE120" s="829"/>
      <c r="CF120" s="853">
        <v>83.5</v>
      </c>
      <c r="CG120" s="854"/>
      <c r="CH120" s="854"/>
      <c r="CI120" s="854"/>
      <c r="CJ120" s="854"/>
      <c r="CK120" s="855" t="s">
        <v>444</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1125137</v>
      </c>
      <c r="DH120" s="829"/>
      <c r="DI120" s="829"/>
      <c r="DJ120" s="829"/>
      <c r="DK120" s="829"/>
      <c r="DL120" s="829">
        <v>984149</v>
      </c>
      <c r="DM120" s="829"/>
      <c r="DN120" s="829"/>
      <c r="DO120" s="829"/>
      <c r="DP120" s="829"/>
      <c r="DQ120" s="829">
        <v>817409</v>
      </c>
      <c r="DR120" s="829"/>
      <c r="DS120" s="829"/>
      <c r="DT120" s="829"/>
      <c r="DU120" s="829"/>
      <c r="DV120" s="830">
        <v>21.3</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64137</v>
      </c>
      <c r="BR121" s="804"/>
      <c r="BS121" s="804"/>
      <c r="BT121" s="804"/>
      <c r="BU121" s="804"/>
      <c r="BV121" s="804">
        <v>349506</v>
      </c>
      <c r="BW121" s="804"/>
      <c r="BX121" s="804"/>
      <c r="BY121" s="804"/>
      <c r="BZ121" s="804"/>
      <c r="CA121" s="804">
        <v>358021</v>
      </c>
      <c r="CB121" s="804"/>
      <c r="CC121" s="804"/>
      <c r="CD121" s="804"/>
      <c r="CE121" s="804"/>
      <c r="CF121" s="862">
        <v>9.3000000000000007</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687080</v>
      </c>
      <c r="DR121" s="804"/>
      <c r="DS121" s="804"/>
      <c r="DT121" s="804"/>
      <c r="DU121" s="804"/>
      <c r="DV121" s="781">
        <v>17.899999999999999</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6837848</v>
      </c>
      <c r="BR122" s="832"/>
      <c r="BS122" s="832"/>
      <c r="BT122" s="832"/>
      <c r="BU122" s="832"/>
      <c r="BV122" s="832">
        <v>7016241</v>
      </c>
      <c r="BW122" s="832"/>
      <c r="BX122" s="832"/>
      <c r="BY122" s="832"/>
      <c r="BZ122" s="832"/>
      <c r="CA122" s="832">
        <v>6688497</v>
      </c>
      <c r="CB122" s="832"/>
      <c r="CC122" s="832"/>
      <c r="CD122" s="832"/>
      <c r="CE122" s="832"/>
      <c r="CF122" s="833">
        <v>173.9</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9596749</v>
      </c>
      <c r="BR123" s="820"/>
      <c r="BS123" s="820"/>
      <c r="BT123" s="820"/>
      <c r="BU123" s="820"/>
      <c r="BV123" s="820">
        <v>10261889</v>
      </c>
      <c r="BW123" s="820"/>
      <c r="BX123" s="820"/>
      <c r="BY123" s="820"/>
      <c r="BZ123" s="820"/>
      <c r="CA123" s="820">
        <v>10256900</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54.3</v>
      </c>
      <c r="BR124" s="818"/>
      <c r="BS124" s="818"/>
      <c r="BT124" s="818"/>
      <c r="BU124" s="818"/>
      <c r="BV124" s="818">
        <v>36.6</v>
      </c>
      <c r="BW124" s="818"/>
      <c r="BX124" s="818"/>
      <c r="BY124" s="818"/>
      <c r="BZ124" s="818"/>
      <c r="CA124" s="818">
        <v>20.5</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794368</v>
      </c>
      <c r="DH124" s="751"/>
      <c r="DI124" s="751"/>
      <c r="DJ124" s="751"/>
      <c r="DK124" s="752"/>
      <c r="DL124" s="753">
        <v>754998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1706</v>
      </c>
      <c r="AB127" s="767"/>
      <c r="AC127" s="767"/>
      <c r="AD127" s="767"/>
      <c r="AE127" s="768"/>
      <c r="AF127" s="769">
        <v>1980</v>
      </c>
      <c r="AG127" s="767"/>
      <c r="AH127" s="767"/>
      <c r="AI127" s="767"/>
      <c r="AJ127" s="768"/>
      <c r="AK127" s="769">
        <v>2576</v>
      </c>
      <c r="AL127" s="767"/>
      <c r="AM127" s="767"/>
      <c r="AN127" s="767"/>
      <c r="AO127" s="768"/>
      <c r="AP127" s="811">
        <v>0.1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6265</v>
      </c>
      <c r="AB128" s="788"/>
      <c r="AC128" s="788"/>
      <c r="AD128" s="788"/>
      <c r="AE128" s="789"/>
      <c r="AF128" s="790">
        <v>25333</v>
      </c>
      <c r="AG128" s="788"/>
      <c r="AH128" s="788"/>
      <c r="AI128" s="788"/>
      <c r="AJ128" s="789"/>
      <c r="AK128" s="790">
        <v>29689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4376199</v>
      </c>
      <c r="AB129" s="767"/>
      <c r="AC129" s="767"/>
      <c r="AD129" s="767"/>
      <c r="AE129" s="768"/>
      <c r="AF129" s="769">
        <v>4396084</v>
      </c>
      <c r="AG129" s="767"/>
      <c r="AH129" s="767"/>
      <c r="AI129" s="767"/>
      <c r="AJ129" s="768"/>
      <c r="AK129" s="769">
        <v>4488580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639902</v>
      </c>
      <c r="AB130" s="767"/>
      <c r="AC130" s="767"/>
      <c r="AD130" s="767"/>
      <c r="AE130" s="768"/>
      <c r="AF130" s="769">
        <v>623787</v>
      </c>
      <c r="AG130" s="767"/>
      <c r="AH130" s="767"/>
      <c r="AI130" s="767"/>
      <c r="AJ130" s="768"/>
      <c r="AK130" s="769">
        <v>643365</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10.6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3736297</v>
      </c>
      <c r="AB131" s="751"/>
      <c r="AC131" s="751"/>
      <c r="AD131" s="751"/>
      <c r="AE131" s="752"/>
      <c r="AF131" s="753">
        <v>3772297</v>
      </c>
      <c r="AG131" s="751"/>
      <c r="AH131" s="751"/>
      <c r="AI131" s="751"/>
      <c r="AJ131" s="752"/>
      <c r="AK131" s="753">
        <v>3845215</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20.5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11.155323040000001</v>
      </c>
      <c r="AB132" s="732"/>
      <c r="AC132" s="732"/>
      <c r="AD132" s="732"/>
      <c r="AE132" s="733"/>
      <c r="AF132" s="734">
        <v>10.466116530000001</v>
      </c>
      <c r="AG132" s="732"/>
      <c r="AH132" s="732"/>
      <c r="AI132" s="732"/>
      <c r="AJ132" s="733"/>
      <c r="AK132" s="734">
        <v>10.289905770000001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10.8</v>
      </c>
      <c r="AB133" s="711"/>
      <c r="AC133" s="711"/>
      <c r="AD133" s="711"/>
      <c r="AE133" s="712"/>
      <c r="AF133" s="710">
        <v>10.7</v>
      </c>
      <c r="AG133" s="711"/>
      <c r="AH133" s="711"/>
      <c r="AI133" s="711"/>
      <c r="AJ133" s="712"/>
      <c r="AK133" s="710">
        <v>10.6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3bdG32sfgdMtgNNcvbgm9LDcWFk8VrA2cxUqSvSn47s+q0GvPr69a4N3JnKWP09K24rW2l8ssr0O5m0sRdRaw==" saltValue="jZLRXHl2oAB2q6WJkPYk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Normal="85" zoomScaleSheetLayoutView="100" workbookViewId="0">
      <selection activeCell="AC15" sqref="AC15:AG15"/>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52HAPlZNL5GadzahvAJlIHafdN3fXdhqP0d0Ai4k/93o1/p/3MTm5hpwMomTb2k3TYZ9riCh59Ltx15UJ5BsQ==" saltValue="BauGsG2Fy6rkggWI+2Cf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64" zoomScaleNormal="100" zoomScaleSheetLayoutView="55" workbookViewId="0">
      <selection activeCell="AC15" sqref="AC15:AG15"/>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JXR79HUl007DASo1btGACU2CFfYptYYGMX0XrgFuJnTyIZmiSb0+ORJPJSV54D+j1TizhVytOQPbFQj6RNZA==" saltValue="+Yfk+xhKp3ez/d6zcPV1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C15" sqref="AC15:AG15"/>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1240363</v>
      </c>
      <c r="AP9" s="262">
        <v>156869</v>
      </c>
      <c r="AQ9" s="263">
        <v>186275</v>
      </c>
      <c r="AR9" s="264">
        <v>-15.8</v>
      </c>
    </row>
    <row r="10" spans="1:46" ht="13.5" customHeight="1" x14ac:dyDescent="0.2">
      <c r="A10" s="247"/>
      <c r="AK10" s="1117" t="s">
        <v>483</v>
      </c>
      <c r="AL10" s="1118"/>
      <c r="AM10" s="1118"/>
      <c r="AN10" s="1119"/>
      <c r="AO10" s="265">
        <v>199115</v>
      </c>
      <c r="AP10" s="265">
        <v>25182</v>
      </c>
      <c r="AQ10" s="266">
        <v>28060</v>
      </c>
      <c r="AR10" s="267">
        <v>-10.3</v>
      </c>
    </row>
    <row r="11" spans="1:46" ht="13.5" customHeight="1" x14ac:dyDescent="0.2">
      <c r="A11" s="247"/>
      <c r="AK11" s="1117" t="s">
        <v>484</v>
      </c>
      <c r="AL11" s="1118"/>
      <c r="AM11" s="1118"/>
      <c r="AN11" s="1119"/>
      <c r="AO11" s="265" t="s">
        <v>485</v>
      </c>
      <c r="AP11" s="265" t="s">
        <v>485</v>
      </c>
      <c r="AQ11" s="266">
        <v>7123</v>
      </c>
      <c r="AR11" s="267" t="s">
        <v>485</v>
      </c>
    </row>
    <row r="12" spans="1:46" ht="13.5" customHeight="1" x14ac:dyDescent="0.2">
      <c r="A12" s="247"/>
      <c r="AK12" s="1117" t="s">
        <v>486</v>
      </c>
      <c r="AL12" s="1118"/>
      <c r="AM12" s="1118"/>
      <c r="AN12" s="1119"/>
      <c r="AO12" s="265" t="s">
        <v>485</v>
      </c>
      <c r="AP12" s="265" t="s">
        <v>485</v>
      </c>
      <c r="AQ12" s="266">
        <v>57</v>
      </c>
      <c r="AR12" s="267" t="s">
        <v>485</v>
      </c>
    </row>
    <row r="13" spans="1:46" ht="13.5" customHeight="1" x14ac:dyDescent="0.2">
      <c r="A13" s="247"/>
      <c r="AK13" s="1117" t="s">
        <v>487</v>
      </c>
      <c r="AL13" s="1118"/>
      <c r="AM13" s="1118"/>
      <c r="AN13" s="1119"/>
      <c r="AO13" s="265">
        <v>25774</v>
      </c>
      <c r="AP13" s="265">
        <v>3260</v>
      </c>
      <c r="AQ13" s="266">
        <v>6435</v>
      </c>
      <c r="AR13" s="267">
        <v>-49.3</v>
      </c>
    </row>
    <row r="14" spans="1:46" ht="13.5" customHeight="1" x14ac:dyDescent="0.2">
      <c r="A14" s="247"/>
      <c r="AK14" s="1117" t="s">
        <v>488</v>
      </c>
      <c r="AL14" s="1118"/>
      <c r="AM14" s="1118"/>
      <c r="AN14" s="1119"/>
      <c r="AO14" s="265">
        <v>12486</v>
      </c>
      <c r="AP14" s="265">
        <v>1579</v>
      </c>
      <c r="AQ14" s="266">
        <v>3786</v>
      </c>
      <c r="AR14" s="267">
        <v>-58.3</v>
      </c>
    </row>
    <row r="15" spans="1:46" ht="13.5" customHeight="1" x14ac:dyDescent="0.2">
      <c r="A15" s="247"/>
      <c r="AK15" s="1120" t="s">
        <v>489</v>
      </c>
      <c r="AL15" s="1121"/>
      <c r="AM15" s="1121"/>
      <c r="AN15" s="1122"/>
      <c r="AO15" s="265">
        <v>-53050</v>
      </c>
      <c r="AP15" s="265">
        <v>-6709</v>
      </c>
      <c r="AQ15" s="266">
        <v>-9323</v>
      </c>
      <c r="AR15" s="267">
        <v>-28</v>
      </c>
    </row>
    <row r="16" spans="1:46" ht="13.2" x14ac:dyDescent="0.2">
      <c r="A16" s="247"/>
      <c r="AK16" s="1120" t="s">
        <v>177</v>
      </c>
      <c r="AL16" s="1121"/>
      <c r="AM16" s="1121"/>
      <c r="AN16" s="1122"/>
      <c r="AO16" s="265">
        <v>1424688</v>
      </c>
      <c r="AP16" s="265">
        <v>180181</v>
      </c>
      <c r="AQ16" s="266">
        <v>222412</v>
      </c>
      <c r="AR16" s="267">
        <v>-19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12.65</v>
      </c>
      <c r="AP21" s="278">
        <v>17.59</v>
      </c>
      <c r="AQ21" s="279">
        <v>-4.9400000000000004</v>
      </c>
      <c r="AS21" s="280"/>
      <c r="AT21" s="276"/>
    </row>
    <row r="22" spans="1:46" s="248" customFormat="1" ht="13.2" x14ac:dyDescent="0.2">
      <c r="A22" s="276"/>
      <c r="AK22" s="1123" t="s">
        <v>495</v>
      </c>
      <c r="AL22" s="1124"/>
      <c r="AM22" s="1124"/>
      <c r="AN22" s="1125"/>
      <c r="AO22" s="281">
        <v>92.5</v>
      </c>
      <c r="AP22" s="282">
        <v>95.9</v>
      </c>
      <c r="AQ22" s="283">
        <v>-3.4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884099</v>
      </c>
      <c r="AP32" s="291">
        <v>111812</v>
      </c>
      <c r="AQ32" s="292">
        <v>124581</v>
      </c>
      <c r="AR32" s="293">
        <v>-10.199999999999999</v>
      </c>
    </row>
    <row r="33" spans="1:46" ht="13.5" customHeight="1" x14ac:dyDescent="0.2">
      <c r="A33" s="247"/>
      <c r="AK33" s="1107" t="s">
        <v>500</v>
      </c>
      <c r="AL33" s="1108"/>
      <c r="AM33" s="1108"/>
      <c r="AN33" s="1109"/>
      <c r="AO33" s="291" t="s">
        <v>485</v>
      </c>
      <c r="AP33" s="291" t="s">
        <v>485</v>
      </c>
      <c r="AQ33" s="292">
        <v>76</v>
      </c>
      <c r="AR33" s="293" t="s">
        <v>485</v>
      </c>
    </row>
    <row r="34" spans="1:46" ht="27" customHeight="1" x14ac:dyDescent="0.2">
      <c r="A34" s="247"/>
      <c r="AK34" s="1107" t="s">
        <v>501</v>
      </c>
      <c r="AL34" s="1108"/>
      <c r="AM34" s="1108"/>
      <c r="AN34" s="1109"/>
      <c r="AO34" s="291" t="s">
        <v>485</v>
      </c>
      <c r="AP34" s="291" t="s">
        <v>485</v>
      </c>
      <c r="AQ34" s="292">
        <v>163</v>
      </c>
      <c r="AR34" s="293" t="s">
        <v>485</v>
      </c>
    </row>
    <row r="35" spans="1:46" ht="27" customHeight="1" x14ac:dyDescent="0.2">
      <c r="A35" s="247"/>
      <c r="AK35" s="1107" t="s">
        <v>502</v>
      </c>
      <c r="AL35" s="1108"/>
      <c r="AM35" s="1108"/>
      <c r="AN35" s="1109"/>
      <c r="AO35" s="291">
        <v>150282</v>
      </c>
      <c r="AP35" s="291">
        <v>19006</v>
      </c>
      <c r="AQ35" s="292">
        <v>24428</v>
      </c>
      <c r="AR35" s="293">
        <v>-22.2</v>
      </c>
    </row>
    <row r="36" spans="1:46" ht="27" customHeight="1" x14ac:dyDescent="0.2">
      <c r="A36" s="247"/>
      <c r="AK36" s="1107" t="s">
        <v>503</v>
      </c>
      <c r="AL36" s="1108"/>
      <c r="AM36" s="1108"/>
      <c r="AN36" s="1109"/>
      <c r="AO36" s="291">
        <v>31766</v>
      </c>
      <c r="AP36" s="291">
        <v>4017</v>
      </c>
      <c r="AQ36" s="292">
        <v>4294</v>
      </c>
      <c r="AR36" s="293">
        <v>-6.5</v>
      </c>
    </row>
    <row r="37" spans="1:46" ht="13.5" customHeight="1" x14ac:dyDescent="0.2">
      <c r="A37" s="247"/>
      <c r="AK37" s="1107" t="s">
        <v>504</v>
      </c>
      <c r="AL37" s="1108"/>
      <c r="AM37" s="1108"/>
      <c r="AN37" s="1109"/>
      <c r="AO37" s="291">
        <v>2576</v>
      </c>
      <c r="AP37" s="291">
        <v>326</v>
      </c>
      <c r="AQ37" s="292">
        <v>880</v>
      </c>
      <c r="AR37" s="293">
        <v>-63</v>
      </c>
    </row>
    <row r="38" spans="1:46" ht="27" customHeight="1" x14ac:dyDescent="0.2">
      <c r="A38" s="247"/>
      <c r="AK38" s="1110" t="s">
        <v>505</v>
      </c>
      <c r="AL38" s="1111"/>
      <c r="AM38" s="1111"/>
      <c r="AN38" s="1112"/>
      <c r="AO38" s="294" t="s">
        <v>485</v>
      </c>
      <c r="AP38" s="294" t="s">
        <v>485</v>
      </c>
      <c r="AQ38" s="295">
        <v>22</v>
      </c>
      <c r="AR38" s="283" t="s">
        <v>485</v>
      </c>
      <c r="AS38" s="290"/>
    </row>
    <row r="39" spans="1:46" ht="13.2" x14ac:dyDescent="0.2">
      <c r="A39" s="247"/>
      <c r="AK39" s="1110" t="s">
        <v>506</v>
      </c>
      <c r="AL39" s="1111"/>
      <c r="AM39" s="1111"/>
      <c r="AN39" s="1112"/>
      <c r="AO39" s="291">
        <v>-29689</v>
      </c>
      <c r="AP39" s="291">
        <v>-3755</v>
      </c>
      <c r="AQ39" s="292">
        <v>-5293</v>
      </c>
      <c r="AR39" s="293">
        <v>-29.1</v>
      </c>
      <c r="AS39" s="290"/>
    </row>
    <row r="40" spans="1:46" ht="27" customHeight="1" x14ac:dyDescent="0.2">
      <c r="A40" s="247"/>
      <c r="AK40" s="1107" t="s">
        <v>507</v>
      </c>
      <c r="AL40" s="1108"/>
      <c r="AM40" s="1108"/>
      <c r="AN40" s="1109"/>
      <c r="AO40" s="291">
        <v>-643365</v>
      </c>
      <c r="AP40" s="291">
        <v>-81367</v>
      </c>
      <c r="AQ40" s="292">
        <v>-99375</v>
      </c>
      <c r="AR40" s="293">
        <v>-18.100000000000001</v>
      </c>
      <c r="AS40" s="290"/>
    </row>
    <row r="41" spans="1:46" ht="13.2" x14ac:dyDescent="0.2">
      <c r="A41" s="247"/>
      <c r="AK41" s="1113" t="s">
        <v>287</v>
      </c>
      <c r="AL41" s="1114"/>
      <c r="AM41" s="1114"/>
      <c r="AN41" s="1115"/>
      <c r="AO41" s="291">
        <v>395669</v>
      </c>
      <c r="AP41" s="291">
        <v>50040</v>
      </c>
      <c r="AQ41" s="292">
        <v>49775</v>
      </c>
      <c r="AR41" s="293">
        <v>0.5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1247126</v>
      </c>
      <c r="AN51" s="313">
        <v>142155</v>
      </c>
      <c r="AO51" s="314">
        <v>8.1</v>
      </c>
      <c r="AP51" s="315">
        <v>200194</v>
      </c>
      <c r="AQ51" s="316">
        <v>5.2</v>
      </c>
      <c r="AR51" s="317">
        <v>2.9</v>
      </c>
    </row>
    <row r="52" spans="1:44" ht="13.2" x14ac:dyDescent="0.2">
      <c r="A52" s="247"/>
      <c r="AK52" s="318"/>
      <c r="AL52" s="319" t="s">
        <v>517</v>
      </c>
      <c r="AM52" s="320">
        <v>892220</v>
      </c>
      <c r="AN52" s="321">
        <v>101701</v>
      </c>
      <c r="AO52" s="322">
        <v>1.7</v>
      </c>
      <c r="AP52" s="323">
        <v>106422</v>
      </c>
      <c r="AQ52" s="324">
        <v>20.100000000000001</v>
      </c>
      <c r="AR52" s="325">
        <v>-18.399999999999999</v>
      </c>
    </row>
    <row r="53" spans="1:44" ht="13.2" x14ac:dyDescent="0.2">
      <c r="A53" s="247"/>
      <c r="AK53" s="303" t="s">
        <v>518</v>
      </c>
      <c r="AL53" s="304"/>
      <c r="AM53" s="312">
        <v>1281179</v>
      </c>
      <c r="AN53" s="313">
        <v>149758</v>
      </c>
      <c r="AO53" s="314">
        <v>5.3</v>
      </c>
      <c r="AP53" s="315">
        <v>196914</v>
      </c>
      <c r="AQ53" s="316">
        <v>-1.6</v>
      </c>
      <c r="AR53" s="317">
        <v>6.9</v>
      </c>
    </row>
    <row r="54" spans="1:44" ht="13.2" x14ac:dyDescent="0.2">
      <c r="A54" s="247"/>
      <c r="AK54" s="318"/>
      <c r="AL54" s="319" t="s">
        <v>517</v>
      </c>
      <c r="AM54" s="320">
        <v>1017916</v>
      </c>
      <c r="AN54" s="321">
        <v>118985</v>
      </c>
      <c r="AO54" s="322">
        <v>17</v>
      </c>
      <c r="AP54" s="323">
        <v>98966</v>
      </c>
      <c r="AQ54" s="324">
        <v>-7</v>
      </c>
      <c r="AR54" s="325">
        <v>24</v>
      </c>
    </row>
    <row r="55" spans="1:44" ht="13.2" x14ac:dyDescent="0.2">
      <c r="A55" s="247"/>
      <c r="AK55" s="303" t="s">
        <v>519</v>
      </c>
      <c r="AL55" s="304"/>
      <c r="AM55" s="312">
        <v>2050844</v>
      </c>
      <c r="AN55" s="313">
        <v>246733</v>
      </c>
      <c r="AO55" s="314">
        <v>64.8</v>
      </c>
      <c r="AP55" s="315">
        <v>204757</v>
      </c>
      <c r="AQ55" s="316">
        <v>4</v>
      </c>
      <c r="AR55" s="317">
        <v>60.8</v>
      </c>
    </row>
    <row r="56" spans="1:44" ht="13.2" x14ac:dyDescent="0.2">
      <c r="A56" s="247"/>
      <c r="AK56" s="318"/>
      <c r="AL56" s="319" t="s">
        <v>517</v>
      </c>
      <c r="AM56" s="320">
        <v>1262242</v>
      </c>
      <c r="AN56" s="321">
        <v>151858</v>
      </c>
      <c r="AO56" s="322">
        <v>27.6</v>
      </c>
      <c r="AP56" s="323">
        <v>106071</v>
      </c>
      <c r="AQ56" s="324">
        <v>7.2</v>
      </c>
      <c r="AR56" s="325">
        <v>20.399999999999999</v>
      </c>
    </row>
    <row r="57" spans="1:44" ht="13.2" x14ac:dyDescent="0.2">
      <c r="A57" s="247"/>
      <c r="AK57" s="303" t="s">
        <v>520</v>
      </c>
      <c r="AL57" s="304"/>
      <c r="AM57" s="312">
        <v>1621242</v>
      </c>
      <c r="AN57" s="313">
        <v>199317</v>
      </c>
      <c r="AO57" s="314">
        <v>-19.2</v>
      </c>
      <c r="AP57" s="315">
        <v>194971</v>
      </c>
      <c r="AQ57" s="316">
        <v>-4.8</v>
      </c>
      <c r="AR57" s="317">
        <v>-14.4</v>
      </c>
    </row>
    <row r="58" spans="1:44" ht="13.2" x14ac:dyDescent="0.2">
      <c r="A58" s="247"/>
      <c r="AK58" s="318"/>
      <c r="AL58" s="319" t="s">
        <v>517</v>
      </c>
      <c r="AM58" s="320">
        <v>1234460</v>
      </c>
      <c r="AN58" s="321">
        <v>151765</v>
      </c>
      <c r="AO58" s="322">
        <v>-0.1</v>
      </c>
      <c r="AP58" s="323">
        <v>105966</v>
      </c>
      <c r="AQ58" s="324">
        <v>-0.1</v>
      </c>
      <c r="AR58" s="325">
        <v>0</v>
      </c>
    </row>
    <row r="59" spans="1:44" ht="13.2" x14ac:dyDescent="0.2">
      <c r="A59" s="247"/>
      <c r="AK59" s="303" t="s">
        <v>521</v>
      </c>
      <c r="AL59" s="304"/>
      <c r="AM59" s="312">
        <v>517759</v>
      </c>
      <c r="AN59" s="313">
        <v>65481</v>
      </c>
      <c r="AO59" s="314">
        <v>-67.099999999999994</v>
      </c>
      <c r="AP59" s="315">
        <v>224172</v>
      </c>
      <c r="AQ59" s="316">
        <v>15</v>
      </c>
      <c r="AR59" s="317">
        <v>-82.1</v>
      </c>
    </row>
    <row r="60" spans="1:44" ht="13.2" x14ac:dyDescent="0.2">
      <c r="A60" s="247"/>
      <c r="AK60" s="318"/>
      <c r="AL60" s="319" t="s">
        <v>517</v>
      </c>
      <c r="AM60" s="320">
        <v>494086</v>
      </c>
      <c r="AN60" s="321">
        <v>62487</v>
      </c>
      <c r="AO60" s="322">
        <v>-58.8</v>
      </c>
      <c r="AP60" s="323">
        <v>117611</v>
      </c>
      <c r="AQ60" s="324">
        <v>11</v>
      </c>
      <c r="AR60" s="325">
        <v>-69.8</v>
      </c>
    </row>
    <row r="61" spans="1:44" ht="13.2" x14ac:dyDescent="0.2">
      <c r="A61" s="247"/>
      <c r="AK61" s="303" t="s">
        <v>522</v>
      </c>
      <c r="AL61" s="326"/>
      <c r="AM61" s="312">
        <v>1343630</v>
      </c>
      <c r="AN61" s="313">
        <v>160689</v>
      </c>
      <c r="AO61" s="314">
        <v>-1.6</v>
      </c>
      <c r="AP61" s="315">
        <v>204202</v>
      </c>
      <c r="AQ61" s="327">
        <v>3.6</v>
      </c>
      <c r="AR61" s="317">
        <v>-5.2</v>
      </c>
    </row>
    <row r="62" spans="1:44" ht="13.2" x14ac:dyDescent="0.2">
      <c r="A62" s="247"/>
      <c r="AK62" s="318"/>
      <c r="AL62" s="319" t="s">
        <v>517</v>
      </c>
      <c r="AM62" s="320">
        <v>980185</v>
      </c>
      <c r="AN62" s="321">
        <v>117359</v>
      </c>
      <c r="AO62" s="322">
        <v>-2.5</v>
      </c>
      <c r="AP62" s="323">
        <v>107007</v>
      </c>
      <c r="AQ62" s="324">
        <v>6.2</v>
      </c>
      <c r="AR62" s="325">
        <v>-8.6999999999999993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kJ5eXuzVxv9aR/KIk4FGqfc9l9/unyOzGoEG9s6b/TipsZ2T2iXMtA93oztB9Ccs5jqWMwbaKDHvEfY1O/MOQ==" saltValue="CJxKTsh7lUhXqNx6+Fgt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85" zoomScaleNormal="85" zoomScaleSheetLayoutView="55" workbookViewId="0">
      <selection activeCell="AC15" sqref="AC15:AG15"/>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dWBDLqYo5N8fNQWWtHvmFaLqUS2xsMP0yeAvpZ8uqXxPBBK5y05svxUj5bVZpkmVjAiilYc2XsPukYgTOIcJgw==" saltValue="64U/FeCQin3mJfyamQ5z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70" zoomScaleNormal="70" zoomScaleSheetLayoutView="55" workbookViewId="0">
      <selection activeCell="AC15" sqref="AC15:AG15"/>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DT503109FBFqHipfJ8r9KT/w1cY4g1Yn7y1Ommldq+b4tmu2qIMk//FB6xk/JyovsR8DP+u8Q4N0Nlb/jTp6hA==" saltValue="p+LTutE70kqFuZmM7g1Q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55" zoomScaleNormal="55" zoomScaleSheetLayoutView="100" workbookViewId="0">
      <selection activeCell="AC15" sqref="AC15:AG1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30.96</v>
      </c>
      <c r="G47" s="12">
        <v>33.07</v>
      </c>
      <c r="H47" s="12">
        <v>39.82</v>
      </c>
      <c r="I47" s="12">
        <v>37.6</v>
      </c>
      <c r="J47" s="13">
        <v>36.82</v>
      </c>
    </row>
    <row r="48" spans="2:10" ht="57.75" customHeight="1" x14ac:dyDescent="0.2">
      <c r="B48" s="14"/>
      <c r="C48" s="1128" t="s">
        <v>4</v>
      </c>
      <c r="D48" s="1128"/>
      <c r="E48" s="1129"/>
      <c r="F48" s="15">
        <v>7.9</v>
      </c>
      <c r="G48" s="16">
        <v>10.26</v>
      </c>
      <c r="H48" s="16">
        <v>11.15</v>
      </c>
      <c r="I48" s="16">
        <v>14.31</v>
      </c>
      <c r="J48" s="17">
        <v>9.48</v>
      </c>
    </row>
    <row r="49" spans="2:10" ht="57.75" customHeight="1" thickBot="1" x14ac:dyDescent="0.25">
      <c r="B49" s="18"/>
      <c r="C49" s="1130" t="s">
        <v>5</v>
      </c>
      <c r="D49" s="1130"/>
      <c r="E49" s="1131"/>
      <c r="F49" s="19">
        <v>3.11</v>
      </c>
      <c r="G49" s="20">
        <v>6.54</v>
      </c>
      <c r="H49" s="20">
        <v>5.0999999999999996</v>
      </c>
      <c r="I49" s="20">
        <v>1.1599999999999999</v>
      </c>
      <c r="J49" s="21" t="s">
        <v>529</v>
      </c>
    </row>
    <row r="50" spans="2:10" ht="13.2" x14ac:dyDescent="0.2"/>
  </sheetData>
  <sheetProtection algorithmName="SHA-512" hashValue="47AyykqJMPIv5DAmec9gS8Qws8mdSXgCDNW4ESe3WaBsuzmR0WfAsNQP+U8kcsFzF3lYyPdkQ3z9hLPjpAg/yg==" saltValue="Urnsoamo3UJBVpqjPVKK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2026-03-04T07:57:21Z</cp:lastPrinted>
  <dcterms:created xsi:type="dcterms:W3CDTF">2026-02-23T04:33:58Z</dcterms:created>
  <dcterms:modified xsi:type="dcterms:W3CDTF">2026-03-19T02:45:32Z</dcterms:modified>
  <cp:category/>
</cp:coreProperties>
</file>